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135"/>
  </bookViews>
  <sheets>
    <sheet name="Лист1" sheetId="1" r:id="rId1"/>
    <sheet name="Лист2" sheetId="2" r:id="rId2"/>
    <sheet name="Лист3" sheetId="3" r:id="rId3"/>
  </sheets>
  <definedNames>
    <definedName name="Z_BC72BD67_2334_4E62_9176_BAED2914432C_.wvu.PrintArea" localSheetId="0" hidden="1">Лист1!$A$1:$L$96</definedName>
    <definedName name="_xlnm.Print_Area" localSheetId="0">Лист1!$A$1:$L$96</definedName>
  </definedNames>
  <calcPr calcId="125725"/>
  <customWorkbookViews>
    <customWorkbookView name="1" guid="{BC72BD67-2334-4E62-9176-BAED2914432C}" includeHiddenRowCol="0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J19" i="1"/>
  <c r="J20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18"/>
  <c r="J1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17"/>
  <c r="O89" l="1"/>
  <c r="K21"/>
  <c r="K22"/>
  <c r="Q22"/>
  <c r="S22" s="1"/>
  <c r="Q21"/>
  <c r="S21" s="1"/>
  <c r="P22"/>
  <c r="R22" s="1"/>
  <c r="P21"/>
  <c r="R21" s="1"/>
  <c r="K67" l="1"/>
  <c r="P69"/>
  <c r="R69" s="1"/>
  <c r="Q69"/>
  <c r="S69" s="1"/>
  <c r="P70"/>
  <c r="R70" s="1"/>
  <c r="Q70"/>
  <c r="S70" s="1"/>
  <c r="P71"/>
  <c r="R71" s="1"/>
  <c r="Q71"/>
  <c r="S71" s="1"/>
  <c r="P72"/>
  <c r="R72" s="1"/>
  <c r="Q72"/>
  <c r="S72" s="1"/>
  <c r="P73"/>
  <c r="R73" s="1"/>
  <c r="Q73"/>
  <c r="S73" s="1"/>
  <c r="P74"/>
  <c r="R74" s="1"/>
  <c r="Q74"/>
  <c r="S74" s="1"/>
  <c r="P75"/>
  <c r="R75" s="1"/>
  <c r="Q75"/>
  <c r="S75" s="1"/>
  <c r="P76"/>
  <c r="R76" s="1"/>
  <c r="Q76"/>
  <c r="S76" s="1"/>
  <c r="P77"/>
  <c r="R77" s="1"/>
  <c r="Q77"/>
  <c r="S77" s="1"/>
  <c r="P78"/>
  <c r="R78" s="1"/>
  <c r="Q78"/>
  <c r="S78" s="1"/>
  <c r="P79"/>
  <c r="R79" s="1"/>
  <c r="Q79"/>
  <c r="S79" s="1"/>
  <c r="P80"/>
  <c r="R80" s="1"/>
  <c r="Q80"/>
  <c r="S80" s="1"/>
  <c r="P81"/>
  <c r="R81" s="1"/>
  <c r="Q81"/>
  <c r="S81" s="1"/>
  <c r="P82"/>
  <c r="R82" s="1"/>
  <c r="Q82"/>
  <c r="S82" s="1"/>
  <c r="P83"/>
  <c r="R83" s="1"/>
  <c r="Q83"/>
  <c r="S83" s="1"/>
  <c r="P84"/>
  <c r="R84" s="1"/>
  <c r="Q84"/>
  <c r="S84" s="1"/>
  <c r="P85"/>
  <c r="R85" s="1"/>
  <c r="Q85"/>
  <c r="S85" s="1"/>
  <c r="P86"/>
  <c r="R86" s="1"/>
  <c r="Q86"/>
  <c r="S86" s="1"/>
  <c r="P87"/>
  <c r="R87" s="1"/>
  <c r="Q87"/>
  <c r="S87" s="1"/>
  <c r="P88"/>
  <c r="R88" s="1"/>
  <c r="Q88"/>
  <c r="S88" s="1"/>
  <c r="P17"/>
  <c r="R17" s="1"/>
  <c r="Q17"/>
  <c r="S17" s="1"/>
  <c r="P18"/>
  <c r="R18" s="1"/>
  <c r="Q18"/>
  <c r="S18" s="1"/>
  <c r="P19"/>
  <c r="R19" s="1"/>
  <c r="Q19"/>
  <c r="S19" s="1"/>
  <c r="P20"/>
  <c r="R20" s="1"/>
  <c r="Q20"/>
  <c r="S20" s="1"/>
  <c r="P23"/>
  <c r="R23" s="1"/>
  <c r="Q23"/>
  <c r="S23" s="1"/>
  <c r="P24"/>
  <c r="R24" s="1"/>
  <c r="Q24"/>
  <c r="S24" s="1"/>
  <c r="P25"/>
  <c r="R25" s="1"/>
  <c r="Q25"/>
  <c r="S25" s="1"/>
  <c r="P26"/>
  <c r="R26" s="1"/>
  <c r="Q26"/>
  <c r="S26" s="1"/>
  <c r="P27"/>
  <c r="R27" s="1"/>
  <c r="Q27"/>
  <c r="S27" s="1"/>
  <c r="P28"/>
  <c r="R28" s="1"/>
  <c r="Q28"/>
  <c r="S28" s="1"/>
  <c r="P29"/>
  <c r="R29" s="1"/>
  <c r="Q29"/>
  <c r="S29" s="1"/>
  <c r="P30"/>
  <c r="Q30"/>
  <c r="S30" s="1"/>
  <c r="P31"/>
  <c r="R31" s="1"/>
  <c r="Q31"/>
  <c r="S31" s="1"/>
  <c r="P32"/>
  <c r="R32" s="1"/>
  <c r="Q32"/>
  <c r="S32" s="1"/>
  <c r="P33"/>
  <c r="R33" s="1"/>
  <c r="Q33"/>
  <c r="S33" s="1"/>
  <c r="P34"/>
  <c r="R34" s="1"/>
  <c r="Q34"/>
  <c r="S34" s="1"/>
  <c r="P35"/>
  <c r="R35" s="1"/>
  <c r="Q35"/>
  <c r="S35" s="1"/>
  <c r="P36"/>
  <c r="R36" s="1"/>
  <c r="Q36"/>
  <c r="S36" s="1"/>
  <c r="P37"/>
  <c r="R37" s="1"/>
  <c r="Q37"/>
  <c r="S37" s="1"/>
  <c r="P38"/>
  <c r="R38" s="1"/>
  <c r="Q38"/>
  <c r="S38" s="1"/>
  <c r="P39"/>
  <c r="R39" s="1"/>
  <c r="Q39"/>
  <c r="S39" s="1"/>
  <c r="P40"/>
  <c r="R40" s="1"/>
  <c r="Q40"/>
  <c r="S40" s="1"/>
  <c r="P41"/>
  <c r="R41" s="1"/>
  <c r="Q41"/>
  <c r="S41" s="1"/>
  <c r="P42"/>
  <c r="R42" s="1"/>
  <c r="Q42"/>
  <c r="S42" s="1"/>
  <c r="P43"/>
  <c r="R43" s="1"/>
  <c r="Q43"/>
  <c r="S43" s="1"/>
  <c r="P44"/>
  <c r="R44" s="1"/>
  <c r="Q44"/>
  <c r="S44" s="1"/>
  <c r="P45"/>
  <c r="R45" s="1"/>
  <c r="Q45"/>
  <c r="S45" s="1"/>
  <c r="P46"/>
  <c r="R46" s="1"/>
  <c r="Q46"/>
  <c r="S46" s="1"/>
  <c r="P47"/>
  <c r="R47" s="1"/>
  <c r="Q47"/>
  <c r="S47" s="1"/>
  <c r="P48"/>
  <c r="R48" s="1"/>
  <c r="Q48"/>
  <c r="S48" s="1"/>
  <c r="P49"/>
  <c r="R49" s="1"/>
  <c r="Q49"/>
  <c r="S49" s="1"/>
  <c r="P50"/>
  <c r="R50" s="1"/>
  <c r="Q50"/>
  <c r="S50" s="1"/>
  <c r="P51"/>
  <c r="R51" s="1"/>
  <c r="Q51"/>
  <c r="S51" s="1"/>
  <c r="P52"/>
  <c r="R52" s="1"/>
  <c r="Q52"/>
  <c r="S52" s="1"/>
  <c r="P53"/>
  <c r="R53" s="1"/>
  <c r="Q53"/>
  <c r="S53" s="1"/>
  <c r="P54"/>
  <c r="R54" s="1"/>
  <c r="Q54"/>
  <c r="S54" s="1"/>
  <c r="P55"/>
  <c r="R55" s="1"/>
  <c r="Q55"/>
  <c r="S55" s="1"/>
  <c r="P56"/>
  <c r="R56" s="1"/>
  <c r="Q56"/>
  <c r="S56" s="1"/>
  <c r="P57"/>
  <c r="R57" s="1"/>
  <c r="Q57"/>
  <c r="S57" s="1"/>
  <c r="P58"/>
  <c r="R58" s="1"/>
  <c r="Q58"/>
  <c r="S58" s="1"/>
  <c r="P59"/>
  <c r="R59" s="1"/>
  <c r="Q59"/>
  <c r="S59" s="1"/>
  <c r="P60"/>
  <c r="R60" s="1"/>
  <c r="Q60"/>
  <c r="S60" s="1"/>
  <c r="P61"/>
  <c r="R61" s="1"/>
  <c r="Q61"/>
  <c r="S61" s="1"/>
  <c r="P62"/>
  <c r="R62" s="1"/>
  <c r="Q62"/>
  <c r="S62" s="1"/>
  <c r="P63"/>
  <c r="R63" s="1"/>
  <c r="Q63"/>
  <c r="S63" s="1"/>
  <c r="P64"/>
  <c r="R64" s="1"/>
  <c r="Q64"/>
  <c r="S64" s="1"/>
  <c r="P65"/>
  <c r="R65" s="1"/>
  <c r="Q65"/>
  <c r="S65" s="1"/>
  <c r="P66"/>
  <c r="R66" s="1"/>
  <c r="Q66"/>
  <c r="S66" s="1"/>
  <c r="P67"/>
  <c r="R67" s="1"/>
  <c r="Q67"/>
  <c r="S67" s="1"/>
  <c r="Q68"/>
  <c r="S68" s="1"/>
  <c r="P68"/>
  <c r="R68" s="1"/>
  <c r="R30"/>
  <c r="K19"/>
  <c r="K20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17"/>
  <c r="K90" l="1"/>
  <c r="K91"/>
  <c r="K66"/>
  <c r="K18" l="1"/>
  <c r="K68"/>
  <c r="K88"/>
  <c r="K87"/>
  <c r="K80"/>
  <c r="K84"/>
  <c r="K76"/>
  <c r="K71"/>
  <c r="K77"/>
  <c r="K85"/>
  <c r="K74"/>
  <c r="K81"/>
  <c r="K78"/>
  <c r="K70"/>
  <c r="K75"/>
  <c r="K79"/>
  <c r="K83"/>
  <c r="K73"/>
  <c r="K72"/>
  <c r="K69"/>
  <c r="K82"/>
  <c r="K86"/>
  <c r="K89" l="1"/>
  <c r="K94" l="1"/>
  <c r="K96" s="1"/>
  <c r="K93"/>
</calcChain>
</file>

<file path=xl/sharedStrings.xml><?xml version="1.0" encoding="utf-8"?>
<sst xmlns="http://schemas.openxmlformats.org/spreadsheetml/2006/main" count="138" uniqueCount="104">
  <si>
    <t>№</t>
  </si>
  <si>
    <t>Вид</t>
  </si>
  <si>
    <t>Наименование</t>
  </si>
  <si>
    <t>Размер</t>
  </si>
  <si>
    <t>Кол-во</t>
  </si>
  <si>
    <t>Артикул</t>
  </si>
  <si>
    <t>Кровать односпальная</t>
  </si>
  <si>
    <t>96х206х40</t>
  </si>
  <si>
    <t>Кровать двуспальная</t>
  </si>
  <si>
    <t>166х206x40</t>
  </si>
  <si>
    <t>Кровать односпальная с изголовьем</t>
  </si>
  <si>
    <t>96х206х75</t>
  </si>
  <si>
    <t>Кровать двуспальная с изголовьем</t>
  </si>
  <si>
    <t>166х206х75</t>
  </si>
  <si>
    <t>Матрас односпальный</t>
  </si>
  <si>
    <t>90х200x17</t>
  </si>
  <si>
    <t>Матрас двуспальный</t>
  </si>
  <si>
    <t>160х200х17</t>
  </si>
  <si>
    <t>Прикроватная панель ЛДСП</t>
  </si>
  <si>
    <t>148х1,8х90</t>
  </si>
  <si>
    <t>210х1,8х90</t>
  </si>
  <si>
    <t>270х1,8х90</t>
  </si>
  <si>
    <t>Панель ЛДСП декоративная</t>
  </si>
  <si>
    <t>100х1,8х18</t>
  </si>
  <si>
    <t>Прикроватная тумба (полки)</t>
  </si>
  <si>
    <t>45х44х42</t>
  </si>
  <si>
    <t>Прикроватная тумба (ящик верх)</t>
  </si>
  <si>
    <t>45х44x42</t>
  </si>
  <si>
    <t>Прикроватная тумба (ящик низ)</t>
  </si>
  <si>
    <t>Прикроватная тумба (два ящика)</t>
  </si>
  <si>
    <t>Тумба под холодильник</t>
  </si>
  <si>
    <t>60х60х73</t>
  </si>
  <si>
    <t>Тумба (полка, двери)</t>
  </si>
  <si>
    <t>90х44х73</t>
  </si>
  <si>
    <t>90х60х73</t>
  </si>
  <si>
    <t>Тумба (полка, дверь)</t>
  </si>
  <si>
    <t>45х44х73</t>
  </si>
  <si>
    <t>60х44х73</t>
  </si>
  <si>
    <t xml:space="preserve">Тумба (полка, дверь) </t>
  </si>
  <si>
    <t>Шкаф гардероб универсальный</t>
  </si>
  <si>
    <t>90х44х215</t>
  </si>
  <si>
    <t>90х60х215</t>
  </si>
  <si>
    <t>Шкаф с полками одностворчатый</t>
  </si>
  <si>
    <t>45х44х215</t>
  </si>
  <si>
    <t>60х44х215</t>
  </si>
  <si>
    <t>Шкаф гардероб одностворчатый</t>
  </si>
  <si>
    <t>60х60х215</t>
  </si>
  <si>
    <t>Шкаф гардероб двухстворчатый</t>
  </si>
  <si>
    <t>Шкаф комбинированный</t>
  </si>
  <si>
    <t>Стол Прямой (дверь)</t>
  </si>
  <si>
    <t>135х60х73</t>
  </si>
  <si>
    <t>Стол Прямой (ящик,дверь)</t>
  </si>
  <si>
    <t>Стол Прямой (холодильник)</t>
  </si>
  <si>
    <t>Стол Рояль (дверь)</t>
  </si>
  <si>
    <t>Стол Рояль (ящик,дверь)</t>
  </si>
  <si>
    <t>Стол Рояль (холодильник)</t>
  </si>
  <si>
    <t>Стол обеденный (опоры хром)</t>
  </si>
  <si>
    <t>80х80х73</t>
  </si>
  <si>
    <t>120х80х73</t>
  </si>
  <si>
    <t>140х80х73</t>
  </si>
  <si>
    <t>Стол туалетный (ящик, надстройка)</t>
  </si>
  <si>
    <t>Стол журнальный (с полкой)</t>
  </si>
  <si>
    <t>70х55х45</t>
  </si>
  <si>
    <t>Стол Тюльпан (золото, хром)</t>
  </si>
  <si>
    <t>D80x73</t>
  </si>
  <si>
    <t>Подставка для багажа Парус</t>
  </si>
  <si>
    <t>Подставка для багажа Прямая</t>
  </si>
  <si>
    <t>Панель ЛДСП (крючки,зеркало)</t>
  </si>
  <si>
    <t>90х1,8х142</t>
  </si>
  <si>
    <t>Панель ЛДСП (крючки)</t>
  </si>
  <si>
    <t>40х1,8х142</t>
  </si>
  <si>
    <t>Панель ЛДСП (зеркало)</t>
  </si>
  <si>
    <t>60х1,8х80</t>
  </si>
  <si>
    <t>ИТОГО</t>
  </si>
  <si>
    <t>Вес, кг</t>
  </si>
  <si>
    <t>Объем, м3</t>
  </si>
  <si>
    <t>Доставка</t>
  </si>
  <si>
    <t>Сборка</t>
  </si>
  <si>
    <t>СУММА ЗАКАЗА</t>
  </si>
  <si>
    <t>Вес</t>
  </si>
  <si>
    <t>Объем</t>
  </si>
  <si>
    <t>Тел./факс (495) 973-33-44/484-50-24</t>
  </si>
  <si>
    <t xml:space="preserve">Вишня оксфорд  </t>
  </si>
  <si>
    <t xml:space="preserve">Ясень шимо темный </t>
  </si>
  <si>
    <t xml:space="preserve">Ясень шимо светлый  </t>
  </si>
  <si>
    <t xml:space="preserve">Орех      </t>
  </si>
  <si>
    <t xml:space="preserve">Дуб беленый                  </t>
  </si>
  <si>
    <t xml:space="preserve">Дуб Венге   </t>
  </si>
  <si>
    <t>Россия, 127591, г. Москва, Дмитровское ш, д.108, стр.3</t>
  </si>
  <si>
    <t>Адрес эл. почты:   moscom.mebel@gmail.com</t>
  </si>
  <si>
    <t>Цена с        НДС 20%</t>
  </si>
  <si>
    <t>Стоимость с НДС 20%</t>
  </si>
  <si>
    <t>Ортопедическое основание</t>
  </si>
  <si>
    <t>160х200</t>
  </si>
  <si>
    <t>90х200</t>
  </si>
  <si>
    <t xml:space="preserve">Скидка </t>
  </si>
  <si>
    <t>Разнос</t>
  </si>
  <si>
    <t>Вес общий</t>
  </si>
  <si>
    <t>Объем общий</t>
  </si>
  <si>
    <t>Интернет  сайт:    https://moscom-mebel.ru/</t>
  </si>
  <si>
    <t>* Представлены стандартные цвета</t>
  </si>
  <si>
    <t xml:space="preserve">Цвет*    </t>
  </si>
  <si>
    <t>Цена 23 на сайт</t>
  </si>
  <si>
    <t>Стоимость 23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</si>
</sst>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3" fillId="0" borderId="0" xfId="0" applyFont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/>
    <xf numFmtId="0" fontId="1" fillId="0" borderId="1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6" xfId="0" applyBorder="1"/>
    <xf numFmtId="0" fontId="0" fillId="0" borderId="0" xfId="0" applyBorder="1" applyAlignment="1">
      <alignment vertical="center"/>
    </xf>
    <xf numFmtId="0" fontId="0" fillId="0" borderId="0" xfId="0" applyAlignment="1"/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9" fontId="4" fillId="0" borderId="0" xfId="1" applyFont="1"/>
    <xf numFmtId="164" fontId="0" fillId="0" borderId="1" xfId="0" applyNumberForma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164" fontId="2" fillId="0" borderId="22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 vertical="center" wrapText="1"/>
    </xf>
    <xf numFmtId="164" fontId="2" fillId="0" borderId="18" xfId="0" applyNumberFormat="1" applyFont="1" applyBorder="1" applyAlignment="1">
      <alignment horizontal="right" vertical="center" wrapText="1"/>
    </xf>
    <xf numFmtId="164" fontId="0" fillId="0" borderId="4" xfId="0" applyNumberFormat="1" applyBorder="1" applyAlignment="1">
      <alignment horizontal="right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2" fillId="0" borderId="17" xfId="0" applyNumberFormat="1" applyFont="1" applyBorder="1" applyAlignment="1">
      <alignment horizontal="center" vertical="center" wrapText="1"/>
    </xf>
    <xf numFmtId="164" fontId="2" fillId="0" borderId="2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0" borderId="3" xfId="0" applyNumberFormat="1" applyBorder="1" applyAlignment="1" applyProtection="1">
      <alignment horizontal="center" vertical="center" wrapText="1"/>
      <protection locked="0"/>
    </xf>
    <xf numFmtId="164" fontId="0" fillId="0" borderId="2" xfId="0" applyNumberFormat="1" applyBorder="1" applyAlignment="1">
      <alignment horizontal="right" vertical="center" wrapText="1"/>
    </xf>
    <xf numFmtId="164" fontId="0" fillId="0" borderId="1" xfId="0" applyNumberFormat="1" applyBorder="1" applyAlignment="1">
      <alignment horizontal="right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64" fontId="0" fillId="0" borderId="14" xfId="0" applyNumberFormat="1" applyBorder="1" applyAlignment="1" applyProtection="1">
      <alignment horizontal="center" vertical="center" wrapText="1"/>
      <protection hidden="1"/>
    </xf>
    <xf numFmtId="164" fontId="0" fillId="0" borderId="10" xfId="0" applyNumberFormat="1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top"/>
    </xf>
    <xf numFmtId="0" fontId="0" fillId="0" borderId="23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0" fontId="0" fillId="0" borderId="24" xfId="0" applyBorder="1" applyAlignment="1">
      <alignment horizontal="right" vertical="center" wrapText="1"/>
    </xf>
    <xf numFmtId="10" fontId="0" fillId="0" borderId="25" xfId="0" applyNumberFormat="1" applyBorder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164" fontId="0" fillId="0" borderId="7" xfId="0" applyNumberFormat="1" applyBorder="1" applyAlignment="1" applyProtection="1">
      <alignment horizontal="center" vertical="center" wrapText="1"/>
      <protection hidden="1"/>
    </xf>
    <xf numFmtId="164" fontId="0" fillId="0" borderId="8" xfId="0" applyNumberFormat="1" applyBorder="1" applyAlignment="1" applyProtection="1">
      <alignment horizontal="center" vertical="center" wrapText="1"/>
      <protection hidden="1"/>
    </xf>
    <xf numFmtId="2" fontId="0" fillId="0" borderId="1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7144</xdr:colOff>
      <xdr:row>16</xdr:row>
      <xdr:rowOff>25399</xdr:rowOff>
    </xdr:from>
    <xdr:to>
      <xdr:col>3</xdr:col>
      <xdr:colOff>1233488</xdr:colOff>
      <xdr:row>16</xdr:row>
      <xdr:rowOff>927524</xdr:rowOff>
    </xdr:to>
    <xdr:pic>
      <xdr:nvPicPr>
        <xdr:cNvPr id="1025" name="Picture 1" descr="Кровать односпальная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0444" y="3924299"/>
          <a:ext cx="1226344" cy="9021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11906</xdr:colOff>
      <xdr:row>17</xdr:row>
      <xdr:rowOff>14288</xdr:rowOff>
    </xdr:from>
    <xdr:to>
      <xdr:col>4</xdr:col>
      <xdr:colOff>1256</xdr:colOff>
      <xdr:row>17</xdr:row>
      <xdr:rowOff>935888</xdr:rowOff>
    </xdr:to>
    <xdr:pic>
      <xdr:nvPicPr>
        <xdr:cNvPr id="1026" name="Picture 2" descr="Кровать двуспальная"/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506" y="4652963"/>
          <a:ext cx="1227600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9524</xdr:colOff>
      <xdr:row>18</xdr:row>
      <xdr:rowOff>26194</xdr:rowOff>
    </xdr:from>
    <xdr:to>
      <xdr:col>3</xdr:col>
      <xdr:colOff>1238249</xdr:colOff>
      <xdr:row>18</xdr:row>
      <xdr:rowOff>947794</xdr:rowOff>
    </xdr:to>
    <xdr:pic>
      <xdr:nvPicPr>
        <xdr:cNvPr id="1027" name="Picture 3" descr="Кровать односпальная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4" y="5607844"/>
          <a:ext cx="1228725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19</xdr:row>
      <xdr:rowOff>9526</xdr:rowOff>
    </xdr:from>
    <xdr:to>
      <xdr:col>4</xdr:col>
      <xdr:colOff>0</xdr:colOff>
      <xdr:row>19</xdr:row>
      <xdr:rowOff>934340</xdr:rowOff>
    </xdr:to>
    <xdr:pic>
      <xdr:nvPicPr>
        <xdr:cNvPr id="1028" name="Picture 4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6553201"/>
          <a:ext cx="1219200" cy="92481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22</xdr:row>
      <xdr:rowOff>19050</xdr:rowOff>
    </xdr:from>
    <xdr:to>
      <xdr:col>3</xdr:col>
      <xdr:colOff>1235974</xdr:colOff>
      <xdr:row>22</xdr:row>
      <xdr:rowOff>942975</xdr:rowOff>
    </xdr:to>
    <xdr:pic>
      <xdr:nvPicPr>
        <xdr:cNvPr id="1029" name="Picture 5" descr="Матрас одно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0125" y="4381500"/>
          <a:ext cx="122644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23</xdr:row>
      <xdr:rowOff>28576</xdr:rowOff>
    </xdr:from>
    <xdr:to>
      <xdr:col>4</xdr:col>
      <xdr:colOff>0</xdr:colOff>
      <xdr:row>23</xdr:row>
      <xdr:rowOff>933450</xdr:rowOff>
    </xdr:to>
    <xdr:pic>
      <xdr:nvPicPr>
        <xdr:cNvPr id="1030" name="Picture 6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" y="8477251"/>
          <a:ext cx="1219200" cy="9048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24</xdr:row>
      <xdr:rowOff>9526</xdr:rowOff>
    </xdr:from>
    <xdr:to>
      <xdr:col>3</xdr:col>
      <xdr:colOff>1223330</xdr:colOff>
      <xdr:row>24</xdr:row>
      <xdr:rowOff>923926</xdr:rowOff>
    </xdr:to>
    <xdr:pic>
      <xdr:nvPicPr>
        <xdr:cNvPr id="1031" name="Picture 7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0125" y="627697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25</xdr:row>
      <xdr:rowOff>19051</xdr:rowOff>
    </xdr:from>
    <xdr:to>
      <xdr:col>3</xdr:col>
      <xdr:colOff>1228725</xdr:colOff>
      <xdr:row>26</xdr:row>
      <xdr:rowOff>890</xdr:rowOff>
    </xdr:to>
    <xdr:pic>
      <xdr:nvPicPr>
        <xdr:cNvPr id="1032" name="Picture 8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5" y="7229476"/>
          <a:ext cx="1219200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26</xdr:row>
      <xdr:rowOff>19051</xdr:rowOff>
    </xdr:from>
    <xdr:to>
      <xdr:col>4</xdr:col>
      <xdr:colOff>0</xdr:colOff>
      <xdr:row>26</xdr:row>
      <xdr:rowOff>944690</xdr:rowOff>
    </xdr:to>
    <xdr:pic>
      <xdr:nvPicPr>
        <xdr:cNvPr id="1033" name="Picture 9" descr="Прикроватная панель ЛДСП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8172451"/>
          <a:ext cx="1228725" cy="92563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27</xdr:row>
      <xdr:rowOff>19050</xdr:rowOff>
    </xdr:from>
    <xdr:to>
      <xdr:col>3</xdr:col>
      <xdr:colOff>1219200</xdr:colOff>
      <xdr:row>27</xdr:row>
      <xdr:rowOff>930339</xdr:rowOff>
    </xdr:to>
    <xdr:pic>
      <xdr:nvPicPr>
        <xdr:cNvPr id="1034" name="Picture 10" descr="Панель ЛДСП декоративна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5" y="9134475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28</xdr:row>
      <xdr:rowOff>19050</xdr:rowOff>
    </xdr:from>
    <xdr:to>
      <xdr:col>3</xdr:col>
      <xdr:colOff>1235974</xdr:colOff>
      <xdr:row>29</xdr:row>
      <xdr:rowOff>0</xdr:rowOff>
    </xdr:to>
    <xdr:pic>
      <xdr:nvPicPr>
        <xdr:cNvPr id="1035" name="Picture 11" descr="Прикроватная тумба (полки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0125" y="10067925"/>
          <a:ext cx="122644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29</xdr:row>
      <xdr:rowOff>19051</xdr:rowOff>
    </xdr:from>
    <xdr:to>
      <xdr:col>4</xdr:col>
      <xdr:colOff>0</xdr:colOff>
      <xdr:row>29</xdr:row>
      <xdr:rowOff>952501</xdr:rowOff>
    </xdr:to>
    <xdr:pic>
      <xdr:nvPicPr>
        <xdr:cNvPr id="1036" name="Picture 12" descr="Прикроватная тумба (ящик верх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0125" y="11010901"/>
          <a:ext cx="1228725" cy="933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30</xdr:row>
      <xdr:rowOff>9526</xdr:rowOff>
    </xdr:from>
    <xdr:to>
      <xdr:col>4</xdr:col>
      <xdr:colOff>0</xdr:colOff>
      <xdr:row>30</xdr:row>
      <xdr:rowOff>914400</xdr:rowOff>
    </xdr:to>
    <xdr:pic>
      <xdr:nvPicPr>
        <xdr:cNvPr id="1037" name="Picture 13" descr="Прикроватная тумба (ящик низ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9650" y="15097126"/>
          <a:ext cx="1219200" cy="9048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31</xdr:row>
      <xdr:rowOff>19050</xdr:rowOff>
    </xdr:from>
    <xdr:to>
      <xdr:col>3</xdr:col>
      <xdr:colOff>1235974</xdr:colOff>
      <xdr:row>31</xdr:row>
      <xdr:rowOff>942975</xdr:rowOff>
    </xdr:to>
    <xdr:pic>
      <xdr:nvPicPr>
        <xdr:cNvPr id="1038" name="Picture 14" descr="Прикроватная тумба (два ящика)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12906375"/>
          <a:ext cx="122644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1220212</xdr:colOff>
      <xdr:row>32</xdr:row>
      <xdr:rowOff>923925</xdr:rowOff>
    </xdr:to>
    <xdr:pic>
      <xdr:nvPicPr>
        <xdr:cNvPr id="1039" name="Picture 15" descr="Тумба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9650" y="13858875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33</xdr:row>
      <xdr:rowOff>9525</xdr:rowOff>
    </xdr:from>
    <xdr:to>
      <xdr:col>3</xdr:col>
      <xdr:colOff>1219200</xdr:colOff>
      <xdr:row>33</xdr:row>
      <xdr:rowOff>913638</xdr:rowOff>
    </xdr:to>
    <xdr:pic>
      <xdr:nvPicPr>
        <xdr:cNvPr id="1040" name="Picture 16" descr="Тумба (полка, двери)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0" y="14782800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34</xdr:row>
      <xdr:rowOff>19051</xdr:rowOff>
    </xdr:from>
    <xdr:to>
      <xdr:col>3</xdr:col>
      <xdr:colOff>1232855</xdr:colOff>
      <xdr:row>34</xdr:row>
      <xdr:rowOff>933451</xdr:rowOff>
    </xdr:to>
    <xdr:pic>
      <xdr:nvPicPr>
        <xdr:cNvPr id="1041" name="Picture 17" descr="Тумба (полка, двери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1572577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35</xdr:row>
      <xdr:rowOff>19051</xdr:rowOff>
    </xdr:from>
    <xdr:to>
      <xdr:col>3</xdr:col>
      <xdr:colOff>1223330</xdr:colOff>
      <xdr:row>35</xdr:row>
      <xdr:rowOff>933451</xdr:rowOff>
    </xdr:to>
    <xdr:pic>
      <xdr:nvPicPr>
        <xdr:cNvPr id="1042" name="Picture 18" descr="Тумба (полка, дверь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0125" y="166878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19049</xdr:colOff>
      <xdr:row>36</xdr:row>
      <xdr:rowOff>9525</xdr:rowOff>
    </xdr:from>
    <xdr:to>
      <xdr:col>4</xdr:col>
      <xdr:colOff>0</xdr:colOff>
      <xdr:row>36</xdr:row>
      <xdr:rowOff>935165</xdr:rowOff>
    </xdr:to>
    <xdr:pic>
      <xdr:nvPicPr>
        <xdr:cNvPr id="1043" name="Picture 19" descr="Тумба (полка, дверь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9649" y="17630775"/>
          <a:ext cx="1219201" cy="9256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37</xdr:row>
      <xdr:rowOff>19050</xdr:rowOff>
    </xdr:from>
    <xdr:to>
      <xdr:col>3</xdr:col>
      <xdr:colOff>1219200</xdr:colOff>
      <xdr:row>37</xdr:row>
      <xdr:rowOff>930339</xdr:rowOff>
    </xdr:to>
    <xdr:pic>
      <xdr:nvPicPr>
        <xdr:cNvPr id="1044" name="Picture 20" descr="Тумба (полка, дверь)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0125" y="18583275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44</xdr:row>
      <xdr:rowOff>9525</xdr:rowOff>
    </xdr:from>
    <xdr:to>
      <xdr:col>3</xdr:col>
      <xdr:colOff>1228726</xdr:colOff>
      <xdr:row>44</xdr:row>
      <xdr:rowOff>949516</xdr:rowOff>
    </xdr:to>
    <xdr:pic>
      <xdr:nvPicPr>
        <xdr:cNvPr id="1045" name="Picture 21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0126" y="19516725"/>
          <a:ext cx="1219200" cy="939991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45</xdr:row>
      <xdr:rowOff>19051</xdr:rowOff>
    </xdr:from>
    <xdr:to>
      <xdr:col>4</xdr:col>
      <xdr:colOff>844</xdr:colOff>
      <xdr:row>45</xdr:row>
      <xdr:rowOff>952501</xdr:rowOff>
    </xdr:to>
    <xdr:pic>
      <xdr:nvPicPr>
        <xdr:cNvPr id="1046" name="Picture 22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0126" y="20488276"/>
          <a:ext cx="1229568" cy="9334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38</xdr:row>
      <xdr:rowOff>9526</xdr:rowOff>
    </xdr:from>
    <xdr:to>
      <xdr:col>3</xdr:col>
      <xdr:colOff>1223330</xdr:colOff>
      <xdr:row>38</xdr:row>
      <xdr:rowOff>923926</xdr:rowOff>
    </xdr:to>
    <xdr:pic>
      <xdr:nvPicPr>
        <xdr:cNvPr id="1047" name="Picture 23" descr="Шкаф с полками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0125" y="1951672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39</xdr:row>
      <xdr:rowOff>9526</xdr:rowOff>
    </xdr:from>
    <xdr:to>
      <xdr:col>3</xdr:col>
      <xdr:colOff>1223330</xdr:colOff>
      <xdr:row>39</xdr:row>
      <xdr:rowOff>923926</xdr:rowOff>
    </xdr:to>
    <xdr:pic>
      <xdr:nvPicPr>
        <xdr:cNvPr id="1048" name="Picture 24" descr="Шкаф с полками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0125" y="204597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40</xdr:row>
      <xdr:rowOff>9525</xdr:rowOff>
    </xdr:from>
    <xdr:to>
      <xdr:col>4</xdr:col>
      <xdr:colOff>1</xdr:colOff>
      <xdr:row>40</xdr:row>
      <xdr:rowOff>933450</xdr:rowOff>
    </xdr:to>
    <xdr:pic>
      <xdr:nvPicPr>
        <xdr:cNvPr id="1049" name="Picture 25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9651" y="21402675"/>
          <a:ext cx="1219200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1228725</xdr:colOff>
      <xdr:row>41</xdr:row>
      <xdr:rowOff>933450</xdr:rowOff>
    </xdr:to>
    <xdr:pic>
      <xdr:nvPicPr>
        <xdr:cNvPr id="1050" name="Picture 26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9650" y="22355175"/>
          <a:ext cx="120967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42</xdr:row>
      <xdr:rowOff>19050</xdr:rowOff>
    </xdr:from>
    <xdr:to>
      <xdr:col>3</xdr:col>
      <xdr:colOff>1210687</xdr:colOff>
      <xdr:row>42</xdr:row>
      <xdr:rowOff>923925</xdr:rowOff>
    </xdr:to>
    <xdr:pic>
      <xdr:nvPicPr>
        <xdr:cNvPr id="1051" name="Picture 27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0125" y="23298150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43</xdr:row>
      <xdr:rowOff>9526</xdr:rowOff>
    </xdr:from>
    <xdr:to>
      <xdr:col>3</xdr:col>
      <xdr:colOff>1209675</xdr:colOff>
      <xdr:row>43</xdr:row>
      <xdr:rowOff>906464</xdr:rowOff>
    </xdr:to>
    <xdr:pic>
      <xdr:nvPicPr>
        <xdr:cNvPr id="1052" name="Picture 28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9650" y="24231601"/>
          <a:ext cx="1190625" cy="896938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1228725</xdr:colOff>
      <xdr:row>46</xdr:row>
      <xdr:rowOff>930339</xdr:rowOff>
    </xdr:to>
    <xdr:pic>
      <xdr:nvPicPr>
        <xdr:cNvPr id="1053" name="Picture 29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9650" y="27108150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3</xdr:col>
      <xdr:colOff>1219200</xdr:colOff>
      <xdr:row>47</xdr:row>
      <xdr:rowOff>920814</xdr:rowOff>
    </xdr:to>
    <xdr:pic>
      <xdr:nvPicPr>
        <xdr:cNvPr id="1054" name="Picture 30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28032075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48</xdr:row>
      <xdr:rowOff>28576</xdr:rowOff>
    </xdr:from>
    <xdr:to>
      <xdr:col>4</xdr:col>
      <xdr:colOff>0</xdr:colOff>
      <xdr:row>48</xdr:row>
      <xdr:rowOff>947040</xdr:rowOff>
    </xdr:to>
    <xdr:pic>
      <xdr:nvPicPr>
        <xdr:cNvPr id="1055" name="Picture 31" descr="Стол Прямой (дверь)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9650" y="28984576"/>
          <a:ext cx="1219200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49</xdr:row>
      <xdr:rowOff>9526</xdr:rowOff>
    </xdr:from>
    <xdr:to>
      <xdr:col>3</xdr:col>
      <xdr:colOff>1219200</xdr:colOff>
      <xdr:row>49</xdr:row>
      <xdr:rowOff>927990</xdr:rowOff>
    </xdr:to>
    <xdr:pic>
      <xdr:nvPicPr>
        <xdr:cNvPr id="1056" name="Picture 32" descr="Стол Прямой (ящик,дверь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0125" y="29927551"/>
          <a:ext cx="1209675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50</xdr:row>
      <xdr:rowOff>19051</xdr:rowOff>
    </xdr:from>
    <xdr:to>
      <xdr:col>3</xdr:col>
      <xdr:colOff>1223330</xdr:colOff>
      <xdr:row>51</xdr:row>
      <xdr:rowOff>1</xdr:rowOff>
    </xdr:to>
    <xdr:pic>
      <xdr:nvPicPr>
        <xdr:cNvPr id="1057" name="Picture 33" descr="Стол Прямой (холодильник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0125" y="3088005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51</xdr:row>
      <xdr:rowOff>19051</xdr:rowOff>
    </xdr:from>
    <xdr:to>
      <xdr:col>4</xdr:col>
      <xdr:colOff>0</xdr:colOff>
      <xdr:row>51</xdr:row>
      <xdr:rowOff>944691</xdr:rowOff>
    </xdr:to>
    <xdr:pic>
      <xdr:nvPicPr>
        <xdr:cNvPr id="1058" name="Picture 34" descr="Стол Рояль (дверь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0125" y="31813501"/>
          <a:ext cx="1228725" cy="9256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52</xdr:row>
      <xdr:rowOff>19051</xdr:rowOff>
    </xdr:from>
    <xdr:to>
      <xdr:col>3</xdr:col>
      <xdr:colOff>1223330</xdr:colOff>
      <xdr:row>52</xdr:row>
      <xdr:rowOff>933451</xdr:rowOff>
    </xdr:to>
    <xdr:pic>
      <xdr:nvPicPr>
        <xdr:cNvPr id="1059" name="Picture 35" descr="Стол Рояль (ящик,дверь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0125" y="3277552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53</xdr:row>
      <xdr:rowOff>28575</xdr:rowOff>
    </xdr:from>
    <xdr:to>
      <xdr:col>3</xdr:col>
      <xdr:colOff>1235974</xdr:colOff>
      <xdr:row>53</xdr:row>
      <xdr:rowOff>952500</xdr:rowOff>
    </xdr:to>
    <xdr:pic>
      <xdr:nvPicPr>
        <xdr:cNvPr id="1060" name="Picture 36" descr="Стол Рояль (холодильник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0125" y="33747075"/>
          <a:ext cx="122644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54</xdr:row>
      <xdr:rowOff>16669</xdr:rowOff>
    </xdr:from>
    <xdr:to>
      <xdr:col>3</xdr:col>
      <xdr:colOff>1232855</xdr:colOff>
      <xdr:row>54</xdr:row>
      <xdr:rowOff>914401</xdr:rowOff>
    </xdr:to>
    <xdr:pic>
      <xdr:nvPicPr>
        <xdr:cNvPr id="1061" name="Picture 37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9650" y="37821394"/>
          <a:ext cx="1213805" cy="897732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55</xdr:row>
      <xdr:rowOff>19050</xdr:rowOff>
    </xdr:from>
    <xdr:to>
      <xdr:col>3</xdr:col>
      <xdr:colOff>1235974</xdr:colOff>
      <xdr:row>56</xdr:row>
      <xdr:rowOff>0</xdr:rowOff>
    </xdr:to>
    <xdr:pic>
      <xdr:nvPicPr>
        <xdr:cNvPr id="1062" name="Picture 38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0125" y="35623500"/>
          <a:ext cx="122644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56</xdr:row>
      <xdr:rowOff>19051</xdr:rowOff>
    </xdr:from>
    <xdr:to>
      <xdr:col>4</xdr:col>
      <xdr:colOff>0</xdr:colOff>
      <xdr:row>57</xdr:row>
      <xdr:rowOff>890</xdr:rowOff>
    </xdr:to>
    <xdr:pic>
      <xdr:nvPicPr>
        <xdr:cNvPr id="1063" name="Picture 39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9650" y="36566476"/>
          <a:ext cx="1219200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4</xdr:col>
      <xdr:colOff>0</xdr:colOff>
      <xdr:row>57</xdr:row>
      <xdr:rowOff>935165</xdr:rowOff>
    </xdr:to>
    <xdr:pic>
      <xdr:nvPicPr>
        <xdr:cNvPr id="1064" name="Picture 40" descr="Стол туалетный (ящик, надстройка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00125" y="37499925"/>
          <a:ext cx="1228725" cy="9256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3</xdr:col>
      <xdr:colOff>1216924</xdr:colOff>
      <xdr:row>58</xdr:row>
      <xdr:rowOff>933450</xdr:rowOff>
    </xdr:to>
    <xdr:pic>
      <xdr:nvPicPr>
        <xdr:cNvPr id="1065" name="Picture 41" descr="Стол журнальный (с полкой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00125" y="38452425"/>
          <a:ext cx="1207399" cy="9239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59</xdr:row>
      <xdr:rowOff>19050</xdr:rowOff>
    </xdr:from>
    <xdr:to>
      <xdr:col>4</xdr:col>
      <xdr:colOff>0</xdr:colOff>
      <xdr:row>59</xdr:row>
      <xdr:rowOff>951865</xdr:rowOff>
    </xdr:to>
    <xdr:pic>
      <xdr:nvPicPr>
        <xdr:cNvPr id="1066" name="Picture 42" descr="Стол Тюльпан (золото, хром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0125" y="39404925"/>
          <a:ext cx="1228725" cy="93281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60</xdr:row>
      <xdr:rowOff>19050</xdr:rowOff>
    </xdr:from>
    <xdr:to>
      <xdr:col>3</xdr:col>
      <xdr:colOff>1219201</xdr:colOff>
      <xdr:row>61</xdr:row>
      <xdr:rowOff>0</xdr:rowOff>
    </xdr:to>
    <xdr:pic>
      <xdr:nvPicPr>
        <xdr:cNvPr id="1067" name="Picture 43" descr="Подставка для багажа Парус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00125" y="40366950"/>
          <a:ext cx="1209676" cy="942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61</xdr:row>
      <xdr:rowOff>28575</xdr:rowOff>
    </xdr:from>
    <xdr:to>
      <xdr:col>3</xdr:col>
      <xdr:colOff>1210687</xdr:colOff>
      <xdr:row>62</xdr:row>
      <xdr:rowOff>0</xdr:rowOff>
    </xdr:to>
    <xdr:pic>
      <xdr:nvPicPr>
        <xdr:cNvPr id="1068" name="Picture 44" descr="Подставка для багажа Прямая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00125" y="41338500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28574</xdr:colOff>
      <xdr:row>62</xdr:row>
      <xdr:rowOff>28576</xdr:rowOff>
    </xdr:from>
    <xdr:to>
      <xdr:col>3</xdr:col>
      <xdr:colOff>1219199</xdr:colOff>
      <xdr:row>62</xdr:row>
      <xdr:rowOff>947040</xdr:rowOff>
    </xdr:to>
    <xdr:pic>
      <xdr:nvPicPr>
        <xdr:cNvPr id="1069" name="Picture 45" descr="Подставка для багажа Парус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19174" y="42271951"/>
          <a:ext cx="1190625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63</xdr:row>
      <xdr:rowOff>19050</xdr:rowOff>
    </xdr:from>
    <xdr:to>
      <xdr:col>3</xdr:col>
      <xdr:colOff>1219200</xdr:colOff>
      <xdr:row>63</xdr:row>
      <xdr:rowOff>911289</xdr:rowOff>
    </xdr:to>
    <xdr:pic>
      <xdr:nvPicPr>
        <xdr:cNvPr id="1070" name="Picture 46" descr="Подставка для багажа Прямая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0125" y="43224450"/>
          <a:ext cx="1209675" cy="89223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64</xdr:row>
      <xdr:rowOff>9526</xdr:rowOff>
    </xdr:from>
    <xdr:to>
      <xdr:col>3</xdr:col>
      <xdr:colOff>1228725</xdr:colOff>
      <xdr:row>64</xdr:row>
      <xdr:rowOff>927990</xdr:rowOff>
    </xdr:to>
    <xdr:pic>
      <xdr:nvPicPr>
        <xdr:cNvPr id="1071" name="Picture 47" descr="Панель ЛДСП (крючки,зеркало)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00125" y="44148376"/>
          <a:ext cx="1219200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65</xdr:row>
      <xdr:rowOff>9525</xdr:rowOff>
    </xdr:from>
    <xdr:to>
      <xdr:col>3</xdr:col>
      <xdr:colOff>1209675</xdr:colOff>
      <xdr:row>65</xdr:row>
      <xdr:rowOff>920814</xdr:rowOff>
    </xdr:to>
    <xdr:pic>
      <xdr:nvPicPr>
        <xdr:cNvPr id="1072" name="Picture 48" descr="Панель ЛДСП (крючки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09650" y="45091350"/>
          <a:ext cx="119062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66</xdr:row>
      <xdr:rowOff>19051</xdr:rowOff>
    </xdr:from>
    <xdr:to>
      <xdr:col>3</xdr:col>
      <xdr:colOff>1228725</xdr:colOff>
      <xdr:row>66</xdr:row>
      <xdr:rowOff>937515</xdr:rowOff>
    </xdr:to>
    <xdr:pic>
      <xdr:nvPicPr>
        <xdr:cNvPr id="1073" name="Picture 49" descr="Панель ЛДСП (зеркало)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00125" y="46043851"/>
          <a:ext cx="1219200" cy="918464"/>
        </a:xfrm>
        <a:prstGeom prst="rect">
          <a:avLst/>
        </a:prstGeom>
        <a:noFill/>
      </xdr:spPr>
    </xdr:pic>
    <xdr:clientData/>
  </xdr:twoCellAnchor>
  <xdr:twoCellAnchor>
    <xdr:from>
      <xdr:col>5</xdr:col>
      <xdr:colOff>9526</xdr:colOff>
      <xdr:row>1</xdr:row>
      <xdr:rowOff>9524</xdr:rowOff>
    </xdr:from>
    <xdr:to>
      <xdr:col>9</xdr:col>
      <xdr:colOff>104776</xdr:colOff>
      <xdr:row>3</xdr:row>
      <xdr:rowOff>152399</xdr:rowOff>
    </xdr:to>
    <xdr:sp macro="" textlink="">
      <xdr:nvSpPr>
        <xdr:cNvPr id="3" name="WordArt 2" descr="Мебель для оснащения гостиниц,домов отдыха, пансионатов, санаториев"/>
        <xdr:cNvSpPr>
          <a:spLocks noChangeArrowheads="1" noChangeShapeType="1" noTextEdit="1"/>
        </xdr:cNvSpPr>
      </xdr:nvSpPr>
      <xdr:spPr bwMode="auto">
        <a:xfrm>
          <a:off x="3933826" y="200024"/>
          <a:ext cx="321945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Мебель для оснащения гостиниц, 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домов отдыха, пансионатов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и санаториев</a:t>
          </a:r>
        </a:p>
      </xdr:txBody>
    </xdr:sp>
    <xdr:clientData/>
  </xdr:twoCellAnchor>
  <xdr:twoCellAnchor editAs="oneCell">
    <xdr:from>
      <xdr:col>8</xdr:col>
      <xdr:colOff>9524</xdr:colOff>
      <xdr:row>10</xdr:row>
      <xdr:rowOff>9525</xdr:rowOff>
    </xdr:from>
    <xdr:to>
      <xdr:col>9</xdr:col>
      <xdr:colOff>1</xdr:colOff>
      <xdr:row>14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05549" y="2305050"/>
          <a:ext cx="771527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10</xdr:row>
      <xdr:rowOff>9526</xdr:rowOff>
    </xdr:from>
    <xdr:to>
      <xdr:col>6</xdr:col>
      <xdr:colOff>0</xdr:colOff>
      <xdr:row>14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944370" y="2295526"/>
          <a:ext cx="804523" cy="752474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</xdr:row>
      <xdr:rowOff>9525</xdr:rowOff>
    </xdr:from>
    <xdr:to>
      <xdr:col>7</xdr:col>
      <xdr:colOff>1</xdr:colOff>
      <xdr:row>13</xdr:row>
      <xdr:rowOff>190425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743450" y="2305050"/>
          <a:ext cx="771526" cy="7524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</xdr:row>
      <xdr:rowOff>9524</xdr:rowOff>
    </xdr:from>
    <xdr:to>
      <xdr:col>8</xdr:col>
      <xdr:colOff>1</xdr:colOff>
      <xdr:row>13</xdr:row>
      <xdr:rowOff>190499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495925" y="2295524"/>
          <a:ext cx="771526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10</xdr:row>
      <xdr:rowOff>9526</xdr:rowOff>
    </xdr:from>
    <xdr:to>
      <xdr:col>9</xdr:col>
      <xdr:colOff>832757</xdr:colOff>
      <xdr:row>14</xdr:row>
      <xdr:rowOff>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090681" y="2306412"/>
          <a:ext cx="823233" cy="752476"/>
        </a:xfrm>
        <a:prstGeom prst="rect">
          <a:avLst/>
        </a:prstGeom>
      </xdr:spPr>
    </xdr:pic>
    <xdr:clientData/>
  </xdr:twoCellAnchor>
  <xdr:twoCellAnchor editAs="oneCell">
    <xdr:from>
      <xdr:col>10</xdr:col>
      <xdr:colOff>5444</xdr:colOff>
      <xdr:row>10</xdr:row>
      <xdr:rowOff>9525</xdr:rowOff>
    </xdr:from>
    <xdr:to>
      <xdr:col>11</xdr:col>
      <xdr:colOff>0</xdr:colOff>
      <xdr:row>14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924801" y="2306411"/>
          <a:ext cx="775606" cy="75247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0</xdr:row>
      <xdr:rowOff>180975</xdr:rowOff>
    </xdr:from>
    <xdr:to>
      <xdr:col>3</xdr:col>
      <xdr:colOff>952500</xdr:colOff>
      <xdr:row>3</xdr:row>
      <xdr:rowOff>9525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0050" y="180975"/>
          <a:ext cx="1543050" cy="4000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28576</xdr:colOff>
      <xdr:row>21</xdr:row>
      <xdr:rowOff>28576</xdr:rowOff>
    </xdr:from>
    <xdr:to>
      <xdr:col>4</xdr:col>
      <xdr:colOff>5603</xdr:colOff>
      <xdr:row>21</xdr:row>
      <xdr:rowOff>933450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19176" y="8458201"/>
          <a:ext cx="1209674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20</xdr:row>
      <xdr:rowOff>9525</xdr:rowOff>
    </xdr:from>
    <xdr:to>
      <xdr:col>3</xdr:col>
      <xdr:colOff>1209675</xdr:colOff>
      <xdr:row>20</xdr:row>
      <xdr:rowOff>919419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28700" y="7496175"/>
          <a:ext cx="1171575" cy="909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T96"/>
  <sheetViews>
    <sheetView tabSelected="1" zoomScaleNormal="100" zoomScaleSheetLayoutView="100" workbookViewId="0">
      <selection activeCell="K19" sqref="K19:L19"/>
    </sheetView>
  </sheetViews>
  <sheetFormatPr defaultRowHeight="15"/>
  <cols>
    <col min="1" max="1" width="1.42578125" customWidth="1"/>
    <col min="2" max="2" width="4.140625" customWidth="1"/>
    <col min="3" max="3" width="9.28515625" customWidth="1"/>
    <col min="4" max="4" width="18.5703125" customWidth="1"/>
    <col min="5" max="5" width="25.42578125" customWidth="1"/>
    <col min="6" max="6" width="12.140625" customWidth="1"/>
    <col min="7" max="9" width="11.7109375" customWidth="1"/>
    <col min="10" max="10" width="12.5703125" customWidth="1"/>
    <col min="11" max="11" width="11.7109375" customWidth="1"/>
    <col min="12" max="12" width="9" customWidth="1"/>
    <col min="13" max="13" width="3.42578125" style="9" customWidth="1"/>
    <col min="14" max="15" width="14.5703125" style="9" hidden="1" customWidth="1"/>
    <col min="16" max="16" width="9.5703125" style="6" hidden="1" customWidth="1"/>
    <col min="17" max="17" width="9" style="6" hidden="1" customWidth="1"/>
    <col min="18" max="18" width="13.7109375" style="6" hidden="1" customWidth="1"/>
    <col min="19" max="19" width="15.140625" style="6" hidden="1" customWidth="1"/>
    <col min="20" max="20" width="9.140625" customWidth="1"/>
  </cols>
  <sheetData>
    <row r="1" spans="2:20" ht="14.25" customHeight="1"/>
    <row r="3" spans="2:20" ht="16.5" customHeight="1"/>
    <row r="4" spans="2:20">
      <c r="C4" s="5" t="s">
        <v>88</v>
      </c>
    </row>
    <row r="5" spans="2:20">
      <c r="C5" s="5" t="s">
        <v>81</v>
      </c>
    </row>
    <row r="6" spans="2:20">
      <c r="C6" s="5" t="s">
        <v>99</v>
      </c>
    </row>
    <row r="7" spans="2:20">
      <c r="C7" s="5" t="s">
        <v>89</v>
      </c>
    </row>
    <row r="8" spans="2:20">
      <c r="C8" s="5"/>
      <c r="F8" s="22"/>
      <c r="G8" s="22"/>
      <c r="H8" s="22"/>
      <c r="I8" s="22"/>
      <c r="J8" s="22"/>
      <c r="K8" s="22"/>
    </row>
    <row r="10" spans="2:20" ht="45">
      <c r="E10" s="33" t="s">
        <v>101</v>
      </c>
      <c r="F10" s="2" t="s">
        <v>86</v>
      </c>
      <c r="G10" s="2" t="s">
        <v>87</v>
      </c>
      <c r="H10" s="2" t="s">
        <v>85</v>
      </c>
      <c r="I10" s="2" t="s">
        <v>82</v>
      </c>
      <c r="J10" s="2" t="s">
        <v>84</v>
      </c>
      <c r="K10" s="2" t="s">
        <v>83</v>
      </c>
    </row>
    <row r="11" spans="2:20">
      <c r="C11" s="5"/>
      <c r="E11" s="33"/>
      <c r="F11" s="1"/>
      <c r="G11" s="1"/>
      <c r="H11" s="1"/>
      <c r="I11" s="1"/>
      <c r="J11" s="1"/>
      <c r="K11" s="1"/>
    </row>
    <row r="12" spans="2:20">
      <c r="C12" s="5"/>
      <c r="E12" s="33"/>
      <c r="F12" s="1"/>
      <c r="G12" s="1"/>
      <c r="H12" s="1"/>
      <c r="I12" s="1"/>
      <c r="J12" s="1"/>
      <c r="K12" s="1"/>
    </row>
    <row r="13" spans="2:20">
      <c r="C13" s="5"/>
      <c r="E13" s="33"/>
      <c r="F13" s="1"/>
      <c r="G13" s="1"/>
      <c r="H13" s="1"/>
      <c r="I13" s="1"/>
      <c r="J13" s="1"/>
      <c r="K13" s="1"/>
    </row>
    <row r="14" spans="2:20">
      <c r="C14" s="5"/>
      <c r="E14" s="34"/>
      <c r="F14" s="20"/>
      <c r="G14" s="20"/>
      <c r="H14" s="20"/>
      <c r="I14" s="20"/>
      <c r="J14" s="20"/>
      <c r="K14" s="20"/>
      <c r="T14" s="7"/>
    </row>
    <row r="15" spans="2:20" ht="34.5" customHeight="1" thickBot="1">
      <c r="B15" s="21"/>
      <c r="C15" s="21"/>
      <c r="D15" s="21"/>
      <c r="E15" s="55" t="s">
        <v>100</v>
      </c>
      <c r="F15" s="55"/>
      <c r="G15" s="55"/>
      <c r="H15" s="55"/>
      <c r="I15" s="55"/>
      <c r="J15" s="55"/>
      <c r="K15" s="55"/>
      <c r="L15" s="21"/>
      <c r="T15" s="7"/>
    </row>
    <row r="16" spans="2:20" ht="30.75" thickBot="1">
      <c r="B16" s="13" t="s">
        <v>0</v>
      </c>
      <c r="C16" s="17" t="s">
        <v>5</v>
      </c>
      <c r="D16" s="17" t="s">
        <v>1</v>
      </c>
      <c r="E16" s="15" t="s">
        <v>2</v>
      </c>
      <c r="F16" s="17" t="s">
        <v>3</v>
      </c>
      <c r="G16" s="17" t="s">
        <v>79</v>
      </c>
      <c r="H16" s="17" t="s">
        <v>80</v>
      </c>
      <c r="I16" s="17" t="s">
        <v>4</v>
      </c>
      <c r="J16" s="17" t="s">
        <v>90</v>
      </c>
      <c r="K16" s="51" t="s">
        <v>91</v>
      </c>
      <c r="L16" s="52"/>
      <c r="N16" s="7" t="s">
        <v>102</v>
      </c>
      <c r="O16" s="7" t="s">
        <v>103</v>
      </c>
      <c r="P16" s="7" t="s">
        <v>79</v>
      </c>
      <c r="Q16" s="7" t="s">
        <v>80</v>
      </c>
      <c r="R16" s="7" t="s">
        <v>97</v>
      </c>
      <c r="S16" s="7" t="s">
        <v>98</v>
      </c>
      <c r="T16" s="7"/>
    </row>
    <row r="17" spans="2:19" ht="73.5" customHeight="1">
      <c r="B17" s="10">
        <v>1</v>
      </c>
      <c r="C17" s="11">
        <v>4002</v>
      </c>
      <c r="D17" s="12"/>
      <c r="E17" s="14" t="s">
        <v>6</v>
      </c>
      <c r="F17" s="11" t="s">
        <v>7</v>
      </c>
      <c r="G17" s="11">
        <v>44</v>
      </c>
      <c r="H17" s="11">
        <v>5.0000000000000001E-3</v>
      </c>
      <c r="I17" s="23">
        <v>0</v>
      </c>
      <c r="J17" s="25">
        <f>N17-N17*$K$95</f>
        <v>5380</v>
      </c>
      <c r="K17" s="53">
        <f>I17*J17</f>
        <v>0</v>
      </c>
      <c r="L17" s="54"/>
      <c r="N17" s="18">
        <v>5380</v>
      </c>
      <c r="O17" s="28">
        <f>I17*N17</f>
        <v>0</v>
      </c>
      <c r="P17" s="29">
        <f t="shared" ref="P17:P67" si="0">G17</f>
        <v>44</v>
      </c>
      <c r="Q17" s="29">
        <f t="shared" ref="Q17:Q67" si="1">H17</f>
        <v>5.0000000000000001E-3</v>
      </c>
      <c r="R17" s="30">
        <f t="shared" ref="R17:R48" si="2">I17*P17</f>
        <v>0</v>
      </c>
      <c r="S17" s="30">
        <f t="shared" ref="S17:S48" si="3">I17*Q17</f>
        <v>0</v>
      </c>
    </row>
    <row r="18" spans="2:19" ht="74.25" customHeight="1">
      <c r="B18" s="3">
        <v>2</v>
      </c>
      <c r="C18" s="19">
        <v>4005</v>
      </c>
      <c r="D18" s="1"/>
      <c r="E18" s="16" t="s">
        <v>8</v>
      </c>
      <c r="F18" s="19" t="s">
        <v>9</v>
      </c>
      <c r="G18" s="19">
        <v>54</v>
      </c>
      <c r="H18" s="19">
        <v>8.0000000000000002E-3</v>
      </c>
      <c r="I18" s="24">
        <v>0</v>
      </c>
      <c r="J18" s="26">
        <f>N18-N18*$K$95</f>
        <v>6990</v>
      </c>
      <c r="K18" s="35">
        <f t="shared" ref="K18:K67" si="4">I18*J18</f>
        <v>0</v>
      </c>
      <c r="L18" s="36"/>
      <c r="N18" s="18">
        <v>6990</v>
      </c>
      <c r="O18" s="18">
        <f t="shared" ref="O18:O81" si="5">I18*N18</f>
        <v>0</v>
      </c>
      <c r="P18" s="29">
        <f t="shared" si="0"/>
        <v>54</v>
      </c>
      <c r="Q18" s="29">
        <f t="shared" si="1"/>
        <v>8.0000000000000002E-3</v>
      </c>
      <c r="R18" s="30">
        <f t="shared" si="2"/>
        <v>0</v>
      </c>
      <c r="S18" s="30">
        <f t="shared" si="3"/>
        <v>0</v>
      </c>
    </row>
    <row r="19" spans="2:19" ht="75.75" customHeight="1">
      <c r="B19" s="10">
        <v>3</v>
      </c>
      <c r="C19" s="19">
        <v>4012</v>
      </c>
      <c r="D19" s="4"/>
      <c r="E19" s="16" t="s">
        <v>10</v>
      </c>
      <c r="F19" s="19" t="s">
        <v>11</v>
      </c>
      <c r="G19" s="19">
        <v>53</v>
      </c>
      <c r="H19" s="19">
        <v>0.06</v>
      </c>
      <c r="I19" s="24">
        <v>0</v>
      </c>
      <c r="J19" s="26">
        <f t="shared" ref="J19:J82" si="6">N19-N19*$K$95</f>
        <v>7160</v>
      </c>
      <c r="K19" s="35">
        <f t="shared" si="4"/>
        <v>0</v>
      </c>
      <c r="L19" s="36"/>
      <c r="N19" s="18">
        <v>7160</v>
      </c>
      <c r="O19" s="18">
        <f t="shared" si="5"/>
        <v>0</v>
      </c>
      <c r="P19" s="29">
        <f t="shared" si="0"/>
        <v>53</v>
      </c>
      <c r="Q19" s="29">
        <f t="shared" si="1"/>
        <v>0.06</v>
      </c>
      <c r="R19" s="30">
        <f t="shared" si="2"/>
        <v>0</v>
      </c>
      <c r="S19" s="30">
        <f t="shared" si="3"/>
        <v>0</v>
      </c>
    </row>
    <row r="20" spans="2:19" ht="74.25" customHeight="1">
      <c r="B20" s="3">
        <v>4</v>
      </c>
      <c r="C20" s="19">
        <v>4015</v>
      </c>
      <c r="D20" s="1"/>
      <c r="E20" s="16" t="s">
        <v>12</v>
      </c>
      <c r="F20" s="19" t="s">
        <v>13</v>
      </c>
      <c r="G20" s="19">
        <v>68</v>
      </c>
      <c r="H20" s="19">
        <v>8.9999999999999993E-3</v>
      </c>
      <c r="I20" s="24">
        <v>0</v>
      </c>
      <c r="J20" s="26">
        <f t="shared" si="6"/>
        <v>9090</v>
      </c>
      <c r="K20" s="35">
        <f t="shared" si="4"/>
        <v>0</v>
      </c>
      <c r="L20" s="36"/>
      <c r="N20" s="18">
        <v>9090</v>
      </c>
      <c r="O20" s="18">
        <f t="shared" si="5"/>
        <v>0</v>
      </c>
      <c r="P20" s="29">
        <f t="shared" si="0"/>
        <v>68</v>
      </c>
      <c r="Q20" s="29">
        <f t="shared" si="1"/>
        <v>8.9999999999999993E-3</v>
      </c>
      <c r="R20" s="30">
        <f t="shared" si="2"/>
        <v>0</v>
      </c>
      <c r="S20" s="30">
        <f t="shared" si="3"/>
        <v>0</v>
      </c>
    </row>
    <row r="21" spans="2:19" ht="74.25" customHeight="1">
      <c r="B21" s="10">
        <v>5</v>
      </c>
      <c r="C21" s="19">
        <v>4112</v>
      </c>
      <c r="D21" s="1"/>
      <c r="E21" s="16" t="s">
        <v>92</v>
      </c>
      <c r="F21" s="19" t="s">
        <v>94</v>
      </c>
      <c r="G21" s="19">
        <v>10</v>
      </c>
      <c r="H21" s="19">
        <v>0.09</v>
      </c>
      <c r="I21" s="24">
        <v>0</v>
      </c>
      <c r="J21" s="32">
        <v>3300</v>
      </c>
      <c r="K21" s="35">
        <f t="shared" ref="K21:K22" si="7">I21*J21</f>
        <v>0</v>
      </c>
      <c r="L21" s="36"/>
      <c r="N21" s="31">
        <v>3300</v>
      </c>
      <c r="O21" s="18">
        <f t="shared" si="5"/>
        <v>0</v>
      </c>
      <c r="P21" s="29">
        <f t="shared" si="0"/>
        <v>10</v>
      </c>
      <c r="Q21" s="29">
        <f t="shared" si="1"/>
        <v>0.09</v>
      </c>
      <c r="R21" s="30">
        <f t="shared" si="2"/>
        <v>0</v>
      </c>
      <c r="S21" s="30">
        <f t="shared" si="3"/>
        <v>0</v>
      </c>
    </row>
    <row r="22" spans="2:19" ht="74.25" customHeight="1">
      <c r="B22" s="3">
        <v>6</v>
      </c>
      <c r="C22" s="19">
        <v>4115</v>
      </c>
      <c r="D22" s="1"/>
      <c r="E22" s="16" t="s">
        <v>92</v>
      </c>
      <c r="F22" s="19" t="s">
        <v>93</v>
      </c>
      <c r="G22" s="19">
        <v>16</v>
      </c>
      <c r="H22" s="19">
        <v>0.16</v>
      </c>
      <c r="I22" s="24">
        <v>0</v>
      </c>
      <c r="J22" s="32">
        <v>4990</v>
      </c>
      <c r="K22" s="35">
        <f t="shared" si="7"/>
        <v>0</v>
      </c>
      <c r="L22" s="36"/>
      <c r="N22" s="31">
        <v>4990</v>
      </c>
      <c r="O22" s="18">
        <f t="shared" si="5"/>
        <v>0</v>
      </c>
      <c r="P22" s="29">
        <f t="shared" si="0"/>
        <v>16</v>
      </c>
      <c r="Q22" s="29">
        <f t="shared" si="1"/>
        <v>0.16</v>
      </c>
      <c r="R22" s="30">
        <f t="shared" si="2"/>
        <v>0</v>
      </c>
      <c r="S22" s="30">
        <f t="shared" si="3"/>
        <v>0</v>
      </c>
    </row>
    <row r="23" spans="2:19" ht="75.75" customHeight="1">
      <c r="B23" s="10">
        <v>7</v>
      </c>
      <c r="C23" s="19">
        <v>4102</v>
      </c>
      <c r="D23" s="1"/>
      <c r="E23" s="16" t="s">
        <v>14</v>
      </c>
      <c r="F23" s="19" t="s">
        <v>15</v>
      </c>
      <c r="G23" s="19">
        <v>10</v>
      </c>
      <c r="H23" s="19">
        <v>0.36</v>
      </c>
      <c r="I23" s="24">
        <v>0</v>
      </c>
      <c r="J23" s="32">
        <v>4700</v>
      </c>
      <c r="K23" s="35">
        <f t="shared" si="4"/>
        <v>0</v>
      </c>
      <c r="L23" s="36"/>
      <c r="N23" s="31">
        <v>4700</v>
      </c>
      <c r="O23" s="18">
        <f t="shared" si="5"/>
        <v>0</v>
      </c>
      <c r="P23" s="29">
        <f t="shared" si="0"/>
        <v>10</v>
      </c>
      <c r="Q23" s="29">
        <f t="shared" si="1"/>
        <v>0.36</v>
      </c>
      <c r="R23" s="30">
        <f t="shared" si="2"/>
        <v>0</v>
      </c>
      <c r="S23" s="30">
        <f t="shared" si="3"/>
        <v>0</v>
      </c>
    </row>
    <row r="24" spans="2:19" ht="74.25" customHeight="1">
      <c r="B24" s="3">
        <v>8</v>
      </c>
      <c r="C24" s="19">
        <v>4105</v>
      </c>
      <c r="D24" s="1"/>
      <c r="E24" s="16" t="s">
        <v>16</v>
      </c>
      <c r="F24" s="19" t="s">
        <v>17</v>
      </c>
      <c r="G24" s="19">
        <v>15</v>
      </c>
      <c r="H24" s="19">
        <v>0.64</v>
      </c>
      <c r="I24" s="24">
        <v>0</v>
      </c>
      <c r="J24" s="32">
        <v>7690</v>
      </c>
      <c r="K24" s="35">
        <f t="shared" si="4"/>
        <v>0</v>
      </c>
      <c r="L24" s="36"/>
      <c r="N24" s="31">
        <v>7690</v>
      </c>
      <c r="O24" s="18">
        <f t="shared" si="5"/>
        <v>0</v>
      </c>
      <c r="P24" s="29">
        <f t="shared" si="0"/>
        <v>15</v>
      </c>
      <c r="Q24" s="29">
        <f t="shared" si="1"/>
        <v>0.64</v>
      </c>
      <c r="R24" s="30">
        <f t="shared" si="2"/>
        <v>0</v>
      </c>
      <c r="S24" s="30">
        <f t="shared" si="3"/>
        <v>0</v>
      </c>
    </row>
    <row r="25" spans="2:19" ht="74.25" customHeight="1">
      <c r="B25" s="10">
        <v>9</v>
      </c>
      <c r="C25" s="19">
        <v>4221</v>
      </c>
      <c r="D25" s="1"/>
      <c r="E25" s="16" t="s">
        <v>18</v>
      </c>
      <c r="F25" s="19" t="s">
        <v>19</v>
      </c>
      <c r="G25" s="19">
        <v>18</v>
      </c>
      <c r="H25" s="19">
        <v>4.1200000000000001E-2</v>
      </c>
      <c r="I25" s="24">
        <v>0</v>
      </c>
      <c r="J25" s="26">
        <f t="shared" si="6"/>
        <v>2765</v>
      </c>
      <c r="K25" s="35">
        <f t="shared" si="4"/>
        <v>0</v>
      </c>
      <c r="L25" s="36"/>
      <c r="N25" s="18">
        <v>2765</v>
      </c>
      <c r="O25" s="18">
        <f t="shared" si="5"/>
        <v>0</v>
      </c>
      <c r="P25" s="29">
        <f t="shared" si="0"/>
        <v>18</v>
      </c>
      <c r="Q25" s="29">
        <f t="shared" si="1"/>
        <v>4.1200000000000001E-2</v>
      </c>
      <c r="R25" s="30">
        <f t="shared" si="2"/>
        <v>0</v>
      </c>
      <c r="S25" s="30">
        <f t="shared" si="3"/>
        <v>0</v>
      </c>
    </row>
    <row r="26" spans="2:19" ht="74.25" customHeight="1">
      <c r="B26" s="3">
        <v>10</v>
      </c>
      <c r="C26" s="19">
        <v>4222</v>
      </c>
      <c r="D26" s="1"/>
      <c r="E26" s="16" t="s">
        <v>18</v>
      </c>
      <c r="F26" s="19" t="s">
        <v>20</v>
      </c>
      <c r="G26" s="19">
        <v>25.5</v>
      </c>
      <c r="H26" s="19">
        <v>5.8500000000000003E-2</v>
      </c>
      <c r="I26" s="24">
        <v>0</v>
      </c>
      <c r="J26" s="26">
        <f t="shared" si="6"/>
        <v>3780</v>
      </c>
      <c r="K26" s="35">
        <f t="shared" si="4"/>
        <v>0</v>
      </c>
      <c r="L26" s="36"/>
      <c r="N26" s="18">
        <v>3780</v>
      </c>
      <c r="O26" s="18">
        <f t="shared" si="5"/>
        <v>0</v>
      </c>
      <c r="P26" s="29">
        <f t="shared" si="0"/>
        <v>25.5</v>
      </c>
      <c r="Q26" s="29">
        <f t="shared" si="1"/>
        <v>5.8500000000000003E-2</v>
      </c>
      <c r="R26" s="30">
        <f t="shared" si="2"/>
        <v>0</v>
      </c>
      <c r="S26" s="30">
        <f t="shared" si="3"/>
        <v>0</v>
      </c>
    </row>
    <row r="27" spans="2:19" ht="75.75" customHeight="1">
      <c r="B27" s="10">
        <v>11</v>
      </c>
      <c r="C27" s="19">
        <v>4223</v>
      </c>
      <c r="D27" s="1"/>
      <c r="E27" s="16" t="s">
        <v>18</v>
      </c>
      <c r="F27" s="19" t="s">
        <v>21</v>
      </c>
      <c r="G27" s="19">
        <v>32.799999999999997</v>
      </c>
      <c r="H27" s="19">
        <v>7.4899999999999994E-2</v>
      </c>
      <c r="I27" s="24">
        <v>0</v>
      </c>
      <c r="J27" s="26">
        <f t="shared" si="6"/>
        <v>4905</v>
      </c>
      <c r="K27" s="35">
        <f t="shared" si="4"/>
        <v>0</v>
      </c>
      <c r="L27" s="36"/>
      <c r="N27" s="18">
        <v>4905</v>
      </c>
      <c r="O27" s="18">
        <f t="shared" si="5"/>
        <v>0</v>
      </c>
      <c r="P27" s="29">
        <f t="shared" si="0"/>
        <v>32.799999999999997</v>
      </c>
      <c r="Q27" s="29">
        <f t="shared" si="1"/>
        <v>7.4899999999999994E-2</v>
      </c>
      <c r="R27" s="30">
        <f t="shared" si="2"/>
        <v>0</v>
      </c>
      <c r="S27" s="30">
        <f t="shared" si="3"/>
        <v>0</v>
      </c>
    </row>
    <row r="28" spans="2:19" ht="73.5" customHeight="1">
      <c r="B28" s="3">
        <v>12</v>
      </c>
      <c r="C28" s="19">
        <v>4229</v>
      </c>
      <c r="D28" s="1"/>
      <c r="E28" s="16" t="s">
        <v>22</v>
      </c>
      <c r="F28" s="19" t="s">
        <v>23</v>
      </c>
      <c r="G28" s="19">
        <v>3</v>
      </c>
      <c r="H28" s="19">
        <v>3.5999999999999999E-3</v>
      </c>
      <c r="I28" s="24">
        <v>0</v>
      </c>
      <c r="J28" s="26">
        <f t="shared" si="6"/>
        <v>695</v>
      </c>
      <c r="K28" s="35">
        <f t="shared" si="4"/>
        <v>0</v>
      </c>
      <c r="L28" s="36"/>
      <c r="N28" s="18">
        <v>695</v>
      </c>
      <c r="O28" s="18">
        <f t="shared" si="5"/>
        <v>0</v>
      </c>
      <c r="P28" s="29">
        <f t="shared" si="0"/>
        <v>3</v>
      </c>
      <c r="Q28" s="29">
        <f t="shared" si="1"/>
        <v>3.5999999999999999E-3</v>
      </c>
      <c r="R28" s="30">
        <f t="shared" si="2"/>
        <v>0</v>
      </c>
      <c r="S28" s="30">
        <f t="shared" si="3"/>
        <v>0</v>
      </c>
    </row>
    <row r="29" spans="2:19" ht="74.25" customHeight="1">
      <c r="B29" s="10">
        <v>13</v>
      </c>
      <c r="C29" s="19">
        <v>4301</v>
      </c>
      <c r="D29" s="1"/>
      <c r="E29" s="16" t="s">
        <v>24</v>
      </c>
      <c r="F29" s="19" t="s">
        <v>25</v>
      </c>
      <c r="G29" s="19">
        <v>16</v>
      </c>
      <c r="H29" s="19">
        <v>9.1999999999999998E-2</v>
      </c>
      <c r="I29" s="24">
        <v>0</v>
      </c>
      <c r="J29" s="26">
        <f t="shared" si="6"/>
        <v>2305</v>
      </c>
      <c r="K29" s="35">
        <f t="shared" si="4"/>
        <v>0</v>
      </c>
      <c r="L29" s="36"/>
      <c r="N29" s="18">
        <v>2305</v>
      </c>
      <c r="O29" s="18">
        <f t="shared" si="5"/>
        <v>0</v>
      </c>
      <c r="P29" s="29">
        <f t="shared" si="0"/>
        <v>16</v>
      </c>
      <c r="Q29" s="29">
        <f t="shared" si="1"/>
        <v>9.1999999999999998E-2</v>
      </c>
      <c r="R29" s="30">
        <f t="shared" si="2"/>
        <v>0</v>
      </c>
      <c r="S29" s="30">
        <f t="shared" si="3"/>
        <v>0</v>
      </c>
    </row>
    <row r="30" spans="2:19" ht="76.5" customHeight="1">
      <c r="B30" s="3">
        <v>14</v>
      </c>
      <c r="C30" s="19">
        <v>4311</v>
      </c>
      <c r="D30" s="1"/>
      <c r="E30" s="16" t="s">
        <v>26</v>
      </c>
      <c r="F30" s="19" t="s">
        <v>27</v>
      </c>
      <c r="G30" s="19">
        <v>21</v>
      </c>
      <c r="H30" s="19">
        <v>9.2999999999999999E-2</v>
      </c>
      <c r="I30" s="24">
        <v>0</v>
      </c>
      <c r="J30" s="26">
        <f t="shared" si="6"/>
        <v>2710</v>
      </c>
      <c r="K30" s="35">
        <f t="shared" si="4"/>
        <v>0</v>
      </c>
      <c r="L30" s="36"/>
      <c r="N30" s="18">
        <v>2710</v>
      </c>
      <c r="O30" s="18">
        <f t="shared" si="5"/>
        <v>0</v>
      </c>
      <c r="P30" s="29">
        <f t="shared" si="0"/>
        <v>21</v>
      </c>
      <c r="Q30" s="29">
        <f t="shared" si="1"/>
        <v>9.2999999999999999E-2</v>
      </c>
      <c r="R30" s="30">
        <f t="shared" si="2"/>
        <v>0</v>
      </c>
      <c r="S30" s="30">
        <f t="shared" si="3"/>
        <v>0</v>
      </c>
    </row>
    <row r="31" spans="2:19" ht="72.75" customHeight="1">
      <c r="B31" s="10">
        <v>15</v>
      </c>
      <c r="C31" s="19">
        <v>4312</v>
      </c>
      <c r="D31" s="1"/>
      <c r="E31" s="16" t="s">
        <v>28</v>
      </c>
      <c r="F31" s="19" t="s">
        <v>25</v>
      </c>
      <c r="G31" s="19">
        <v>21</v>
      </c>
      <c r="H31" s="19">
        <v>9.2999999999999999E-2</v>
      </c>
      <c r="I31" s="24">
        <v>0</v>
      </c>
      <c r="J31" s="26">
        <f t="shared" si="6"/>
        <v>2710</v>
      </c>
      <c r="K31" s="35">
        <f t="shared" si="4"/>
        <v>0</v>
      </c>
      <c r="L31" s="36"/>
      <c r="N31" s="18">
        <v>2710</v>
      </c>
      <c r="O31" s="18">
        <f t="shared" si="5"/>
        <v>0</v>
      </c>
      <c r="P31" s="29">
        <f t="shared" si="0"/>
        <v>21</v>
      </c>
      <c r="Q31" s="29">
        <f t="shared" si="1"/>
        <v>9.2999999999999999E-2</v>
      </c>
      <c r="R31" s="30">
        <f t="shared" si="2"/>
        <v>0</v>
      </c>
      <c r="S31" s="30">
        <f t="shared" si="3"/>
        <v>0</v>
      </c>
    </row>
    <row r="32" spans="2:19" ht="75" customHeight="1">
      <c r="B32" s="3">
        <v>16</v>
      </c>
      <c r="C32" s="19">
        <v>4321</v>
      </c>
      <c r="D32" s="1"/>
      <c r="E32" s="16" t="s">
        <v>29</v>
      </c>
      <c r="F32" s="19" t="s">
        <v>25</v>
      </c>
      <c r="G32" s="19">
        <v>23</v>
      </c>
      <c r="H32" s="19">
        <v>9.4E-2</v>
      </c>
      <c r="I32" s="24">
        <v>0</v>
      </c>
      <c r="J32" s="26">
        <f t="shared" si="6"/>
        <v>3300</v>
      </c>
      <c r="K32" s="35">
        <f t="shared" si="4"/>
        <v>0</v>
      </c>
      <c r="L32" s="36"/>
      <c r="N32" s="18">
        <v>3300</v>
      </c>
      <c r="O32" s="18">
        <f t="shared" si="5"/>
        <v>0</v>
      </c>
      <c r="P32" s="29">
        <f t="shared" si="0"/>
        <v>23</v>
      </c>
      <c r="Q32" s="29">
        <f t="shared" si="1"/>
        <v>9.4E-2</v>
      </c>
      <c r="R32" s="30">
        <f t="shared" si="2"/>
        <v>0</v>
      </c>
      <c r="S32" s="30">
        <f t="shared" si="3"/>
        <v>0</v>
      </c>
    </row>
    <row r="33" spans="2:19" ht="73.5" customHeight="1">
      <c r="B33" s="10">
        <v>17</v>
      </c>
      <c r="C33" s="19">
        <v>4331</v>
      </c>
      <c r="D33" s="1"/>
      <c r="E33" s="16" t="s">
        <v>30</v>
      </c>
      <c r="F33" s="19" t="s">
        <v>31</v>
      </c>
      <c r="G33" s="19">
        <v>32.299999999999997</v>
      </c>
      <c r="H33" s="19">
        <v>6.0100000000000001E-2</v>
      </c>
      <c r="I33" s="24">
        <v>0</v>
      </c>
      <c r="J33" s="26">
        <f t="shared" si="6"/>
        <v>4335</v>
      </c>
      <c r="K33" s="35">
        <f t="shared" si="4"/>
        <v>0</v>
      </c>
      <c r="L33" s="36"/>
      <c r="N33" s="18">
        <v>4335</v>
      </c>
      <c r="O33" s="18">
        <f t="shared" si="5"/>
        <v>0</v>
      </c>
      <c r="P33" s="29">
        <f t="shared" si="0"/>
        <v>32.299999999999997</v>
      </c>
      <c r="Q33" s="29">
        <f t="shared" si="1"/>
        <v>6.0100000000000001E-2</v>
      </c>
      <c r="R33" s="30">
        <f t="shared" si="2"/>
        <v>0</v>
      </c>
      <c r="S33" s="30">
        <f t="shared" si="3"/>
        <v>0</v>
      </c>
    </row>
    <row r="34" spans="2:19" ht="73.5" customHeight="1">
      <c r="B34" s="3">
        <v>18</v>
      </c>
      <c r="C34" s="19">
        <v>4341</v>
      </c>
      <c r="D34" s="1"/>
      <c r="E34" s="16" t="s">
        <v>32</v>
      </c>
      <c r="F34" s="19" t="s">
        <v>33</v>
      </c>
      <c r="G34" s="19">
        <v>43.2</v>
      </c>
      <c r="H34" s="19">
        <v>7.1800000000000003E-2</v>
      </c>
      <c r="I34" s="24">
        <v>0</v>
      </c>
      <c r="J34" s="26">
        <f t="shared" si="6"/>
        <v>5470</v>
      </c>
      <c r="K34" s="35">
        <f t="shared" si="4"/>
        <v>0</v>
      </c>
      <c r="L34" s="36"/>
      <c r="N34" s="18">
        <v>5470</v>
      </c>
      <c r="O34" s="18">
        <f t="shared" si="5"/>
        <v>0</v>
      </c>
      <c r="P34" s="29">
        <f t="shared" si="0"/>
        <v>43.2</v>
      </c>
      <c r="Q34" s="29">
        <f t="shared" si="1"/>
        <v>7.1800000000000003E-2</v>
      </c>
      <c r="R34" s="30">
        <f t="shared" si="2"/>
        <v>0</v>
      </c>
      <c r="S34" s="30">
        <f t="shared" si="3"/>
        <v>0</v>
      </c>
    </row>
    <row r="35" spans="2:19" ht="75.75" customHeight="1">
      <c r="B35" s="10">
        <v>19</v>
      </c>
      <c r="C35" s="19">
        <v>4342</v>
      </c>
      <c r="D35" s="1"/>
      <c r="E35" s="16" t="s">
        <v>32</v>
      </c>
      <c r="F35" s="19" t="s">
        <v>34</v>
      </c>
      <c r="G35" s="19">
        <v>53.2</v>
      </c>
      <c r="H35" s="19">
        <v>0.10050000000000001</v>
      </c>
      <c r="I35" s="24">
        <v>0</v>
      </c>
      <c r="J35" s="26">
        <f t="shared" si="6"/>
        <v>6495</v>
      </c>
      <c r="K35" s="35">
        <f t="shared" si="4"/>
        <v>0</v>
      </c>
      <c r="L35" s="36"/>
      <c r="N35" s="18">
        <v>6495</v>
      </c>
      <c r="O35" s="18">
        <f t="shared" si="5"/>
        <v>0</v>
      </c>
      <c r="P35" s="29">
        <f t="shared" si="0"/>
        <v>53.2</v>
      </c>
      <c r="Q35" s="29">
        <f t="shared" si="1"/>
        <v>0.10050000000000001</v>
      </c>
      <c r="R35" s="30">
        <f t="shared" si="2"/>
        <v>0</v>
      </c>
      <c r="S35" s="30">
        <f t="shared" si="3"/>
        <v>0</v>
      </c>
    </row>
    <row r="36" spans="2:19" ht="75" customHeight="1">
      <c r="B36" s="3">
        <v>20</v>
      </c>
      <c r="C36" s="19">
        <v>4351</v>
      </c>
      <c r="D36" s="1"/>
      <c r="E36" s="16" t="s">
        <v>35</v>
      </c>
      <c r="F36" s="19" t="s">
        <v>36</v>
      </c>
      <c r="G36" s="19">
        <v>26.1</v>
      </c>
      <c r="H36" s="19">
        <v>5.4300000000000001E-2</v>
      </c>
      <c r="I36" s="24">
        <v>0</v>
      </c>
      <c r="J36" s="26">
        <f t="shared" si="6"/>
        <v>3485</v>
      </c>
      <c r="K36" s="35">
        <f t="shared" si="4"/>
        <v>0</v>
      </c>
      <c r="L36" s="36"/>
      <c r="N36" s="18">
        <v>3485</v>
      </c>
      <c r="O36" s="18">
        <f t="shared" si="5"/>
        <v>0</v>
      </c>
      <c r="P36" s="29">
        <f t="shared" si="0"/>
        <v>26.1</v>
      </c>
      <c r="Q36" s="29">
        <f t="shared" si="1"/>
        <v>5.4300000000000001E-2</v>
      </c>
      <c r="R36" s="30">
        <f t="shared" si="2"/>
        <v>0</v>
      </c>
      <c r="S36" s="30">
        <f t="shared" si="3"/>
        <v>0</v>
      </c>
    </row>
    <row r="37" spans="2:19" ht="74.25" customHeight="1">
      <c r="B37" s="10">
        <v>21</v>
      </c>
      <c r="C37" s="19">
        <v>4352</v>
      </c>
      <c r="D37" s="1"/>
      <c r="E37" s="16" t="s">
        <v>35</v>
      </c>
      <c r="F37" s="19" t="s">
        <v>37</v>
      </c>
      <c r="G37" s="19">
        <v>29.2</v>
      </c>
      <c r="H37" s="19">
        <v>6.6400000000000001E-2</v>
      </c>
      <c r="I37" s="24">
        <v>0</v>
      </c>
      <c r="J37" s="26">
        <f t="shared" si="6"/>
        <v>4035</v>
      </c>
      <c r="K37" s="35">
        <f t="shared" si="4"/>
        <v>0</v>
      </c>
      <c r="L37" s="36"/>
      <c r="N37" s="18">
        <v>4035</v>
      </c>
      <c r="O37" s="18">
        <f t="shared" si="5"/>
        <v>0</v>
      </c>
      <c r="P37" s="29">
        <f t="shared" si="0"/>
        <v>29.2</v>
      </c>
      <c r="Q37" s="29">
        <f t="shared" si="1"/>
        <v>6.6400000000000001E-2</v>
      </c>
      <c r="R37" s="30">
        <f t="shared" si="2"/>
        <v>0</v>
      </c>
      <c r="S37" s="30">
        <f t="shared" si="3"/>
        <v>0</v>
      </c>
    </row>
    <row r="38" spans="2:19" ht="74.25" customHeight="1">
      <c r="B38" s="3">
        <v>22</v>
      </c>
      <c r="C38" s="19">
        <v>4353</v>
      </c>
      <c r="D38" s="1"/>
      <c r="E38" s="16" t="s">
        <v>38</v>
      </c>
      <c r="F38" s="19" t="s">
        <v>31</v>
      </c>
      <c r="G38" s="19">
        <v>39.299999999999997</v>
      </c>
      <c r="H38" s="19">
        <v>7.3599999999999999E-2</v>
      </c>
      <c r="I38" s="24">
        <v>0</v>
      </c>
      <c r="J38" s="26">
        <f t="shared" si="6"/>
        <v>4830</v>
      </c>
      <c r="K38" s="35">
        <f t="shared" si="4"/>
        <v>0</v>
      </c>
      <c r="L38" s="36"/>
      <c r="N38" s="18">
        <v>4830</v>
      </c>
      <c r="O38" s="18">
        <f t="shared" si="5"/>
        <v>0</v>
      </c>
      <c r="P38" s="29">
        <f t="shared" si="0"/>
        <v>39.299999999999997</v>
      </c>
      <c r="Q38" s="29">
        <f t="shared" si="1"/>
        <v>7.3599999999999999E-2</v>
      </c>
      <c r="R38" s="30">
        <f t="shared" si="2"/>
        <v>0</v>
      </c>
      <c r="S38" s="30">
        <f t="shared" si="3"/>
        <v>0</v>
      </c>
    </row>
    <row r="39" spans="2:19" ht="74.25" customHeight="1">
      <c r="B39" s="10">
        <v>23</v>
      </c>
      <c r="C39" s="19">
        <v>4521</v>
      </c>
      <c r="D39" s="1"/>
      <c r="E39" s="16" t="s">
        <v>42</v>
      </c>
      <c r="F39" s="19" t="s">
        <v>43</v>
      </c>
      <c r="G39" s="19">
        <v>64.3</v>
      </c>
      <c r="H39" s="19">
        <v>0.12939999999999999</v>
      </c>
      <c r="I39" s="24">
        <v>0</v>
      </c>
      <c r="J39" s="26">
        <f t="shared" si="6"/>
        <v>8595</v>
      </c>
      <c r="K39" s="35">
        <f t="shared" si="4"/>
        <v>0</v>
      </c>
      <c r="L39" s="36"/>
      <c r="N39" s="18">
        <v>8595</v>
      </c>
      <c r="O39" s="18">
        <f t="shared" si="5"/>
        <v>0</v>
      </c>
      <c r="P39" s="29">
        <f t="shared" si="0"/>
        <v>64.3</v>
      </c>
      <c r="Q39" s="29">
        <f t="shared" si="1"/>
        <v>0.12939999999999999</v>
      </c>
      <c r="R39" s="30">
        <f t="shared" si="2"/>
        <v>0</v>
      </c>
      <c r="S39" s="30">
        <f t="shared" si="3"/>
        <v>0</v>
      </c>
    </row>
    <row r="40" spans="2:19" ht="74.25" customHeight="1">
      <c r="B40" s="3">
        <v>24</v>
      </c>
      <c r="C40" s="19">
        <v>4522</v>
      </c>
      <c r="D40" s="1"/>
      <c r="E40" s="16" t="s">
        <v>42</v>
      </c>
      <c r="F40" s="19" t="s">
        <v>44</v>
      </c>
      <c r="G40" s="19">
        <v>76.3</v>
      </c>
      <c r="H40" s="19">
        <v>0.15540000000000001</v>
      </c>
      <c r="I40" s="24">
        <v>0</v>
      </c>
      <c r="J40" s="26">
        <f t="shared" si="6"/>
        <v>9900</v>
      </c>
      <c r="K40" s="35">
        <f t="shared" si="4"/>
        <v>0</v>
      </c>
      <c r="L40" s="36"/>
      <c r="N40" s="18">
        <v>9900</v>
      </c>
      <c r="O40" s="18">
        <f t="shared" si="5"/>
        <v>0</v>
      </c>
      <c r="P40" s="29">
        <f t="shared" si="0"/>
        <v>76.3</v>
      </c>
      <c r="Q40" s="29">
        <f t="shared" si="1"/>
        <v>0.15540000000000001</v>
      </c>
      <c r="R40" s="30">
        <f t="shared" si="2"/>
        <v>0</v>
      </c>
      <c r="S40" s="30">
        <f t="shared" si="3"/>
        <v>0</v>
      </c>
    </row>
    <row r="41" spans="2:19" ht="74.25" customHeight="1">
      <c r="B41" s="10">
        <v>25</v>
      </c>
      <c r="C41" s="19">
        <v>4501</v>
      </c>
      <c r="D41" s="1"/>
      <c r="E41" s="16" t="s">
        <v>45</v>
      </c>
      <c r="F41" s="19" t="s">
        <v>44</v>
      </c>
      <c r="G41" s="19">
        <v>67.3</v>
      </c>
      <c r="H41" s="19">
        <v>0.14729999999999999</v>
      </c>
      <c r="I41" s="24">
        <v>0</v>
      </c>
      <c r="J41" s="26">
        <f t="shared" si="6"/>
        <v>9080</v>
      </c>
      <c r="K41" s="35">
        <f t="shared" si="4"/>
        <v>0</v>
      </c>
      <c r="L41" s="36"/>
      <c r="N41" s="18">
        <v>9080</v>
      </c>
      <c r="O41" s="18">
        <f t="shared" si="5"/>
        <v>0</v>
      </c>
      <c r="P41" s="29">
        <f t="shared" si="0"/>
        <v>67.3</v>
      </c>
      <c r="Q41" s="29">
        <f t="shared" si="1"/>
        <v>0.14729999999999999</v>
      </c>
      <c r="R41" s="30">
        <f t="shared" si="2"/>
        <v>0</v>
      </c>
      <c r="S41" s="30">
        <f t="shared" si="3"/>
        <v>0</v>
      </c>
    </row>
    <row r="42" spans="2:19" ht="74.25" customHeight="1">
      <c r="B42" s="3">
        <v>26</v>
      </c>
      <c r="C42" s="19">
        <v>4502</v>
      </c>
      <c r="D42" s="1"/>
      <c r="E42" s="16" t="s">
        <v>45</v>
      </c>
      <c r="F42" s="19" t="s">
        <v>46</v>
      </c>
      <c r="G42" s="19">
        <v>82.3</v>
      </c>
      <c r="H42" s="19">
        <v>0.17269999999999999</v>
      </c>
      <c r="I42" s="24">
        <v>0</v>
      </c>
      <c r="J42" s="26">
        <f t="shared" si="6"/>
        <v>10650</v>
      </c>
      <c r="K42" s="35">
        <f t="shared" si="4"/>
        <v>0</v>
      </c>
      <c r="L42" s="36"/>
      <c r="N42" s="18">
        <v>10650</v>
      </c>
      <c r="O42" s="18">
        <f t="shared" si="5"/>
        <v>0</v>
      </c>
      <c r="P42" s="29">
        <f t="shared" si="0"/>
        <v>82.3</v>
      </c>
      <c r="Q42" s="29">
        <f t="shared" si="1"/>
        <v>0.17269999999999999</v>
      </c>
      <c r="R42" s="30">
        <f t="shared" si="2"/>
        <v>0</v>
      </c>
      <c r="S42" s="30">
        <f t="shared" si="3"/>
        <v>0</v>
      </c>
    </row>
    <row r="43" spans="2:19" ht="74.25" customHeight="1">
      <c r="B43" s="10">
        <v>27</v>
      </c>
      <c r="C43" s="19">
        <v>4511</v>
      </c>
      <c r="D43" s="1"/>
      <c r="E43" s="16" t="s">
        <v>47</v>
      </c>
      <c r="F43" s="19" t="s">
        <v>40</v>
      </c>
      <c r="G43" s="19">
        <v>87.6</v>
      </c>
      <c r="H43" s="19">
        <v>0.15090000000000001</v>
      </c>
      <c r="I43" s="24">
        <v>0</v>
      </c>
      <c r="J43" s="26">
        <f t="shared" si="6"/>
        <v>12230</v>
      </c>
      <c r="K43" s="35">
        <f t="shared" si="4"/>
        <v>0</v>
      </c>
      <c r="L43" s="36"/>
      <c r="N43" s="18">
        <v>12230</v>
      </c>
      <c r="O43" s="18">
        <f t="shared" si="5"/>
        <v>0</v>
      </c>
      <c r="P43" s="29">
        <f t="shared" si="0"/>
        <v>87.6</v>
      </c>
      <c r="Q43" s="29">
        <f t="shared" si="1"/>
        <v>0.15090000000000001</v>
      </c>
      <c r="R43" s="30">
        <f t="shared" si="2"/>
        <v>0</v>
      </c>
      <c r="S43" s="30">
        <f t="shared" si="3"/>
        <v>0</v>
      </c>
    </row>
    <row r="44" spans="2:19" ht="73.5" customHeight="1">
      <c r="B44" s="3">
        <v>28</v>
      </c>
      <c r="C44" s="19">
        <v>4512</v>
      </c>
      <c r="D44" s="1"/>
      <c r="E44" s="16" t="s">
        <v>47</v>
      </c>
      <c r="F44" s="19" t="s">
        <v>41</v>
      </c>
      <c r="G44" s="19">
        <v>105.6</v>
      </c>
      <c r="H44" s="19">
        <v>0.1802</v>
      </c>
      <c r="I44" s="24">
        <v>0</v>
      </c>
      <c r="J44" s="26">
        <f t="shared" si="6"/>
        <v>14035</v>
      </c>
      <c r="K44" s="35">
        <f t="shared" si="4"/>
        <v>0</v>
      </c>
      <c r="L44" s="36"/>
      <c r="N44" s="18">
        <v>14035</v>
      </c>
      <c r="O44" s="18">
        <f t="shared" si="5"/>
        <v>0</v>
      </c>
      <c r="P44" s="29">
        <f t="shared" si="0"/>
        <v>105.6</v>
      </c>
      <c r="Q44" s="29">
        <f t="shared" si="1"/>
        <v>0.1802</v>
      </c>
      <c r="R44" s="30">
        <f t="shared" si="2"/>
        <v>0</v>
      </c>
      <c r="S44" s="30">
        <f t="shared" si="3"/>
        <v>0</v>
      </c>
    </row>
    <row r="45" spans="2:19" ht="75.75" customHeight="1">
      <c r="B45" s="10">
        <v>29</v>
      </c>
      <c r="C45" s="19">
        <v>4531</v>
      </c>
      <c r="D45" s="1"/>
      <c r="E45" s="16" t="s">
        <v>39</v>
      </c>
      <c r="F45" s="19" t="s">
        <v>40</v>
      </c>
      <c r="G45" s="19">
        <v>99.6</v>
      </c>
      <c r="H45" s="19">
        <v>0.17649999999999999</v>
      </c>
      <c r="I45" s="24">
        <v>0</v>
      </c>
      <c r="J45" s="26">
        <f t="shared" si="6"/>
        <v>14730</v>
      </c>
      <c r="K45" s="35">
        <f t="shared" si="4"/>
        <v>0</v>
      </c>
      <c r="L45" s="36"/>
      <c r="N45" s="18">
        <v>14730</v>
      </c>
      <c r="O45" s="18">
        <f t="shared" si="5"/>
        <v>0</v>
      </c>
      <c r="P45" s="29">
        <f t="shared" si="0"/>
        <v>99.6</v>
      </c>
      <c r="Q45" s="29">
        <f t="shared" si="1"/>
        <v>0.17649999999999999</v>
      </c>
      <c r="R45" s="30">
        <f t="shared" si="2"/>
        <v>0</v>
      </c>
      <c r="S45" s="30">
        <f t="shared" si="3"/>
        <v>0</v>
      </c>
    </row>
    <row r="46" spans="2:19" ht="76.5" customHeight="1">
      <c r="B46" s="3">
        <v>30</v>
      </c>
      <c r="C46" s="19">
        <v>4532</v>
      </c>
      <c r="D46" s="1"/>
      <c r="E46" s="16" t="s">
        <v>39</v>
      </c>
      <c r="F46" s="19" t="s">
        <v>41</v>
      </c>
      <c r="G46" s="19">
        <v>126.6</v>
      </c>
      <c r="H46" s="19">
        <v>0.22939999999999999</v>
      </c>
      <c r="I46" s="24">
        <v>0</v>
      </c>
      <c r="J46" s="26">
        <f t="shared" si="6"/>
        <v>17455</v>
      </c>
      <c r="K46" s="35">
        <f t="shared" si="4"/>
        <v>0</v>
      </c>
      <c r="L46" s="36"/>
      <c r="N46" s="18">
        <v>17455</v>
      </c>
      <c r="O46" s="18">
        <f t="shared" si="5"/>
        <v>0</v>
      </c>
      <c r="P46" s="29">
        <f t="shared" si="0"/>
        <v>126.6</v>
      </c>
      <c r="Q46" s="29">
        <f t="shared" si="1"/>
        <v>0.22939999999999999</v>
      </c>
      <c r="R46" s="30">
        <f t="shared" si="2"/>
        <v>0</v>
      </c>
      <c r="S46" s="30">
        <f t="shared" si="3"/>
        <v>0</v>
      </c>
    </row>
    <row r="47" spans="2:19" ht="73.5" customHeight="1">
      <c r="B47" s="10">
        <v>31</v>
      </c>
      <c r="C47" s="19">
        <v>4561</v>
      </c>
      <c r="D47" s="1"/>
      <c r="E47" s="16" t="s">
        <v>48</v>
      </c>
      <c r="F47" s="19" t="s">
        <v>43</v>
      </c>
      <c r="G47" s="19">
        <v>65.099999999999994</v>
      </c>
      <c r="H47" s="19">
        <v>0.14430000000000001</v>
      </c>
      <c r="I47" s="24">
        <v>0</v>
      </c>
      <c r="J47" s="26">
        <f t="shared" si="6"/>
        <v>10150</v>
      </c>
      <c r="K47" s="35">
        <f t="shared" si="4"/>
        <v>0</v>
      </c>
      <c r="L47" s="36"/>
      <c r="N47" s="18">
        <v>10150</v>
      </c>
      <c r="O47" s="18">
        <f t="shared" si="5"/>
        <v>0</v>
      </c>
      <c r="P47" s="29">
        <f t="shared" si="0"/>
        <v>65.099999999999994</v>
      </c>
      <c r="Q47" s="29">
        <f t="shared" si="1"/>
        <v>0.14430000000000001</v>
      </c>
      <c r="R47" s="30">
        <f t="shared" si="2"/>
        <v>0</v>
      </c>
      <c r="S47" s="30">
        <f t="shared" si="3"/>
        <v>0</v>
      </c>
    </row>
    <row r="48" spans="2:19" ht="73.5" customHeight="1">
      <c r="B48" s="3">
        <v>32</v>
      </c>
      <c r="C48" s="19">
        <v>4562</v>
      </c>
      <c r="D48" s="1"/>
      <c r="E48" s="16" t="s">
        <v>48</v>
      </c>
      <c r="F48" s="19" t="s">
        <v>40</v>
      </c>
      <c r="G48" s="19">
        <v>90.2</v>
      </c>
      <c r="H48" s="19">
        <v>0.16700000000000001</v>
      </c>
      <c r="I48" s="24">
        <v>0</v>
      </c>
      <c r="J48" s="26">
        <f t="shared" si="6"/>
        <v>16565</v>
      </c>
      <c r="K48" s="35">
        <f t="shared" si="4"/>
        <v>0</v>
      </c>
      <c r="L48" s="36"/>
      <c r="N48" s="18">
        <v>16565</v>
      </c>
      <c r="O48" s="18">
        <f t="shared" si="5"/>
        <v>0</v>
      </c>
      <c r="P48" s="29">
        <f t="shared" si="0"/>
        <v>90.2</v>
      </c>
      <c r="Q48" s="29">
        <f t="shared" si="1"/>
        <v>0.16700000000000001</v>
      </c>
      <c r="R48" s="30">
        <f t="shared" si="2"/>
        <v>0</v>
      </c>
      <c r="S48" s="30">
        <f t="shared" si="3"/>
        <v>0</v>
      </c>
    </row>
    <row r="49" spans="2:19" ht="75.75" customHeight="1">
      <c r="B49" s="10">
        <v>33</v>
      </c>
      <c r="C49" s="19">
        <v>4401</v>
      </c>
      <c r="D49" s="1"/>
      <c r="E49" s="16" t="s">
        <v>49</v>
      </c>
      <c r="F49" s="19" t="s">
        <v>50</v>
      </c>
      <c r="G49" s="19">
        <v>56.1</v>
      </c>
      <c r="H49" s="19">
        <v>0.111</v>
      </c>
      <c r="I49" s="24">
        <v>0</v>
      </c>
      <c r="J49" s="26">
        <f t="shared" si="6"/>
        <v>6610</v>
      </c>
      <c r="K49" s="35">
        <f t="shared" si="4"/>
        <v>0</v>
      </c>
      <c r="L49" s="36"/>
      <c r="N49" s="18">
        <v>6610</v>
      </c>
      <c r="O49" s="18">
        <f t="shared" si="5"/>
        <v>0</v>
      </c>
      <c r="P49" s="29">
        <f t="shared" si="0"/>
        <v>56.1</v>
      </c>
      <c r="Q49" s="29">
        <f t="shared" si="1"/>
        <v>0.111</v>
      </c>
      <c r="R49" s="30">
        <f t="shared" ref="R49:R80" si="8">I49*P49</f>
        <v>0</v>
      </c>
      <c r="S49" s="30">
        <f t="shared" ref="S49:S80" si="9">I49*Q49</f>
        <v>0</v>
      </c>
    </row>
    <row r="50" spans="2:19" ht="74.25" customHeight="1">
      <c r="B50" s="3">
        <v>34</v>
      </c>
      <c r="C50" s="19">
        <v>4411</v>
      </c>
      <c r="D50" s="1"/>
      <c r="E50" s="16" t="s">
        <v>51</v>
      </c>
      <c r="F50" s="19" t="s">
        <v>50</v>
      </c>
      <c r="G50" s="19">
        <v>59.1</v>
      </c>
      <c r="H50" s="19">
        <v>0.1065</v>
      </c>
      <c r="I50" s="24">
        <v>0</v>
      </c>
      <c r="J50" s="26">
        <f t="shared" si="6"/>
        <v>7430</v>
      </c>
      <c r="K50" s="35">
        <f t="shared" si="4"/>
        <v>0</v>
      </c>
      <c r="L50" s="36"/>
      <c r="N50" s="18">
        <v>7430</v>
      </c>
      <c r="O50" s="18">
        <f t="shared" si="5"/>
        <v>0</v>
      </c>
      <c r="P50" s="29">
        <f t="shared" si="0"/>
        <v>59.1</v>
      </c>
      <c r="Q50" s="29">
        <f t="shared" si="1"/>
        <v>0.1065</v>
      </c>
      <c r="R50" s="30">
        <f t="shared" si="8"/>
        <v>0</v>
      </c>
      <c r="S50" s="30">
        <f t="shared" si="9"/>
        <v>0</v>
      </c>
    </row>
    <row r="51" spans="2:19" ht="73.5" customHeight="1">
      <c r="B51" s="10">
        <v>35</v>
      </c>
      <c r="C51" s="19">
        <v>4421</v>
      </c>
      <c r="D51" s="1"/>
      <c r="E51" s="16" t="s">
        <v>52</v>
      </c>
      <c r="F51" s="19" t="s">
        <v>50</v>
      </c>
      <c r="G51" s="19">
        <v>52.3</v>
      </c>
      <c r="H51" s="19">
        <v>0.10249999999999999</v>
      </c>
      <c r="I51" s="24">
        <v>0</v>
      </c>
      <c r="J51" s="26">
        <f t="shared" si="6"/>
        <v>6465</v>
      </c>
      <c r="K51" s="35">
        <f t="shared" si="4"/>
        <v>0</v>
      </c>
      <c r="L51" s="36"/>
      <c r="N51" s="18">
        <v>6465</v>
      </c>
      <c r="O51" s="18">
        <f t="shared" si="5"/>
        <v>0</v>
      </c>
      <c r="P51" s="29">
        <f t="shared" si="0"/>
        <v>52.3</v>
      </c>
      <c r="Q51" s="29">
        <f t="shared" si="1"/>
        <v>0.10249999999999999</v>
      </c>
      <c r="R51" s="30">
        <f t="shared" si="8"/>
        <v>0</v>
      </c>
      <c r="S51" s="30">
        <f t="shared" si="9"/>
        <v>0</v>
      </c>
    </row>
    <row r="52" spans="2:19" ht="75.75" customHeight="1">
      <c r="B52" s="3">
        <v>36</v>
      </c>
      <c r="C52" s="19">
        <v>4405</v>
      </c>
      <c r="D52" s="1"/>
      <c r="E52" s="16" t="s">
        <v>53</v>
      </c>
      <c r="F52" s="19" t="s">
        <v>50</v>
      </c>
      <c r="G52" s="19">
        <v>56.1</v>
      </c>
      <c r="H52" s="19">
        <v>9.5699999999999993E-2</v>
      </c>
      <c r="I52" s="24">
        <v>0</v>
      </c>
      <c r="J52" s="26">
        <f t="shared" si="6"/>
        <v>6525</v>
      </c>
      <c r="K52" s="35">
        <f t="shared" si="4"/>
        <v>0</v>
      </c>
      <c r="L52" s="36"/>
      <c r="N52" s="18">
        <v>6525</v>
      </c>
      <c r="O52" s="18">
        <f t="shared" si="5"/>
        <v>0</v>
      </c>
      <c r="P52" s="29">
        <f t="shared" si="0"/>
        <v>56.1</v>
      </c>
      <c r="Q52" s="29">
        <f t="shared" si="1"/>
        <v>9.5699999999999993E-2</v>
      </c>
      <c r="R52" s="30">
        <f t="shared" si="8"/>
        <v>0</v>
      </c>
      <c r="S52" s="30">
        <f t="shared" si="9"/>
        <v>0</v>
      </c>
    </row>
    <row r="53" spans="2:19" ht="75.75" customHeight="1">
      <c r="B53" s="10">
        <v>37</v>
      </c>
      <c r="C53" s="19">
        <v>4415</v>
      </c>
      <c r="D53" s="1"/>
      <c r="E53" s="16" t="s">
        <v>54</v>
      </c>
      <c r="F53" s="19" t="s">
        <v>50</v>
      </c>
      <c r="G53" s="19">
        <v>59.1</v>
      </c>
      <c r="H53" s="19">
        <v>9.1200000000000003E-2</v>
      </c>
      <c r="I53" s="24">
        <v>0</v>
      </c>
      <c r="J53" s="26">
        <f t="shared" si="6"/>
        <v>7330</v>
      </c>
      <c r="K53" s="35">
        <f t="shared" si="4"/>
        <v>0</v>
      </c>
      <c r="L53" s="36"/>
      <c r="N53" s="18">
        <v>7330</v>
      </c>
      <c r="O53" s="18">
        <f t="shared" si="5"/>
        <v>0</v>
      </c>
      <c r="P53" s="29">
        <f t="shared" si="0"/>
        <v>59.1</v>
      </c>
      <c r="Q53" s="29">
        <f t="shared" si="1"/>
        <v>9.1200000000000003E-2</v>
      </c>
      <c r="R53" s="30">
        <f t="shared" si="8"/>
        <v>0</v>
      </c>
      <c r="S53" s="30">
        <f t="shared" si="9"/>
        <v>0</v>
      </c>
    </row>
    <row r="54" spans="2:19" ht="75.75" customHeight="1">
      <c r="B54" s="3">
        <v>38</v>
      </c>
      <c r="C54" s="19">
        <v>4425</v>
      </c>
      <c r="D54" s="1"/>
      <c r="E54" s="16" t="s">
        <v>55</v>
      </c>
      <c r="F54" s="19" t="s">
        <v>50</v>
      </c>
      <c r="G54" s="19">
        <v>51.3</v>
      </c>
      <c r="H54" s="19">
        <v>0.10199999999999999</v>
      </c>
      <c r="I54" s="24">
        <v>0</v>
      </c>
      <c r="J54" s="26">
        <f t="shared" si="6"/>
        <v>6250</v>
      </c>
      <c r="K54" s="35">
        <f t="shared" si="4"/>
        <v>0</v>
      </c>
      <c r="L54" s="36"/>
      <c r="N54" s="18">
        <v>6250</v>
      </c>
      <c r="O54" s="18">
        <f t="shared" si="5"/>
        <v>0</v>
      </c>
      <c r="P54" s="29">
        <f t="shared" si="0"/>
        <v>51.3</v>
      </c>
      <c r="Q54" s="29">
        <f t="shared" si="1"/>
        <v>0.10199999999999999</v>
      </c>
      <c r="R54" s="30">
        <f t="shared" si="8"/>
        <v>0</v>
      </c>
      <c r="S54" s="30">
        <f t="shared" si="9"/>
        <v>0</v>
      </c>
    </row>
    <row r="55" spans="2:19" ht="72.75" customHeight="1">
      <c r="B55" s="10">
        <v>39</v>
      </c>
      <c r="C55" s="19">
        <v>4461</v>
      </c>
      <c r="D55" s="1"/>
      <c r="E55" s="16" t="s">
        <v>56</v>
      </c>
      <c r="F55" s="19" t="s">
        <v>57</v>
      </c>
      <c r="G55" s="19">
        <v>22</v>
      </c>
      <c r="H55" s="19">
        <v>0.1076</v>
      </c>
      <c r="I55" s="24">
        <v>0</v>
      </c>
      <c r="J55" s="26">
        <f t="shared" si="6"/>
        <v>5235</v>
      </c>
      <c r="K55" s="35">
        <f t="shared" si="4"/>
        <v>0</v>
      </c>
      <c r="L55" s="36"/>
      <c r="N55" s="18">
        <v>5235</v>
      </c>
      <c r="O55" s="18">
        <f t="shared" si="5"/>
        <v>0</v>
      </c>
      <c r="P55" s="29">
        <f t="shared" si="0"/>
        <v>22</v>
      </c>
      <c r="Q55" s="29">
        <f t="shared" si="1"/>
        <v>0.1076</v>
      </c>
      <c r="R55" s="30">
        <f t="shared" si="8"/>
        <v>0</v>
      </c>
      <c r="S55" s="30">
        <f t="shared" si="9"/>
        <v>0</v>
      </c>
    </row>
    <row r="56" spans="2:19" ht="74.25" customHeight="1">
      <c r="B56" s="3">
        <v>40</v>
      </c>
      <c r="C56" s="19">
        <v>4462</v>
      </c>
      <c r="D56" s="1"/>
      <c r="E56" s="16" t="s">
        <v>56</v>
      </c>
      <c r="F56" s="19" t="s">
        <v>58</v>
      </c>
      <c r="G56" s="19">
        <v>28</v>
      </c>
      <c r="H56" s="19">
        <v>0.1164</v>
      </c>
      <c r="I56" s="24">
        <v>0</v>
      </c>
      <c r="J56" s="26">
        <f t="shared" si="6"/>
        <v>5875</v>
      </c>
      <c r="K56" s="35">
        <f t="shared" si="4"/>
        <v>0</v>
      </c>
      <c r="L56" s="36"/>
      <c r="N56" s="18">
        <v>5875</v>
      </c>
      <c r="O56" s="18">
        <f t="shared" si="5"/>
        <v>0</v>
      </c>
      <c r="P56" s="29">
        <f t="shared" si="0"/>
        <v>28</v>
      </c>
      <c r="Q56" s="29">
        <f t="shared" si="1"/>
        <v>0.1164</v>
      </c>
      <c r="R56" s="30">
        <f t="shared" si="8"/>
        <v>0</v>
      </c>
      <c r="S56" s="30">
        <f t="shared" si="9"/>
        <v>0</v>
      </c>
    </row>
    <row r="57" spans="2:19" ht="74.25" customHeight="1">
      <c r="B57" s="10">
        <v>41</v>
      </c>
      <c r="C57" s="19">
        <v>4463</v>
      </c>
      <c r="D57" s="1"/>
      <c r="E57" s="16" t="s">
        <v>56</v>
      </c>
      <c r="F57" s="19" t="s">
        <v>59</v>
      </c>
      <c r="G57" s="19">
        <v>31</v>
      </c>
      <c r="H57" s="19">
        <v>0.1208</v>
      </c>
      <c r="I57" s="24">
        <v>0</v>
      </c>
      <c r="J57" s="26">
        <f t="shared" si="6"/>
        <v>6195</v>
      </c>
      <c r="K57" s="35">
        <f t="shared" si="4"/>
        <v>0</v>
      </c>
      <c r="L57" s="36"/>
      <c r="N57" s="18">
        <v>6195</v>
      </c>
      <c r="O57" s="18">
        <f t="shared" si="5"/>
        <v>0</v>
      </c>
      <c r="P57" s="29">
        <f t="shared" si="0"/>
        <v>31</v>
      </c>
      <c r="Q57" s="29">
        <f t="shared" si="1"/>
        <v>0.1208</v>
      </c>
      <c r="R57" s="30">
        <f t="shared" si="8"/>
        <v>0</v>
      </c>
      <c r="S57" s="30">
        <f t="shared" si="9"/>
        <v>0</v>
      </c>
    </row>
    <row r="58" spans="2:19" ht="75" customHeight="1">
      <c r="B58" s="3">
        <v>42</v>
      </c>
      <c r="C58" s="19">
        <v>4471</v>
      </c>
      <c r="D58" s="1"/>
      <c r="E58" s="16" t="s">
        <v>60</v>
      </c>
      <c r="F58" s="19" t="s">
        <v>37</v>
      </c>
      <c r="G58" s="19">
        <v>25.2</v>
      </c>
      <c r="H58" s="19">
        <v>4.9099999999999998E-2</v>
      </c>
      <c r="I58" s="24">
        <v>0</v>
      </c>
      <c r="J58" s="26">
        <f t="shared" si="6"/>
        <v>3475</v>
      </c>
      <c r="K58" s="35">
        <f t="shared" si="4"/>
        <v>0</v>
      </c>
      <c r="L58" s="36"/>
      <c r="N58" s="18">
        <v>3475</v>
      </c>
      <c r="O58" s="18">
        <f t="shared" si="5"/>
        <v>0</v>
      </c>
      <c r="P58" s="29">
        <f t="shared" si="0"/>
        <v>25.2</v>
      </c>
      <c r="Q58" s="29">
        <f t="shared" si="1"/>
        <v>4.9099999999999998E-2</v>
      </c>
      <c r="R58" s="30">
        <f t="shared" si="8"/>
        <v>0</v>
      </c>
      <c r="S58" s="30">
        <f t="shared" si="9"/>
        <v>0</v>
      </c>
    </row>
    <row r="59" spans="2:19" ht="74.25" customHeight="1">
      <c r="B59" s="10">
        <v>43</v>
      </c>
      <c r="C59" s="19">
        <v>4451</v>
      </c>
      <c r="D59" s="1"/>
      <c r="E59" s="16" t="s">
        <v>61</v>
      </c>
      <c r="F59" s="19" t="s">
        <v>62</v>
      </c>
      <c r="G59" s="19">
        <v>20</v>
      </c>
      <c r="H59" s="19">
        <v>3.9600000000000003E-2</v>
      </c>
      <c r="I59" s="24">
        <v>0</v>
      </c>
      <c r="J59" s="26">
        <f t="shared" si="6"/>
        <v>3265</v>
      </c>
      <c r="K59" s="35">
        <f t="shared" si="4"/>
        <v>0</v>
      </c>
      <c r="L59" s="36"/>
      <c r="N59" s="18">
        <v>3265</v>
      </c>
      <c r="O59" s="18">
        <f t="shared" si="5"/>
        <v>0</v>
      </c>
      <c r="P59" s="29">
        <f t="shared" si="0"/>
        <v>20</v>
      </c>
      <c r="Q59" s="29">
        <f t="shared" si="1"/>
        <v>3.9600000000000003E-2</v>
      </c>
      <c r="R59" s="30">
        <f t="shared" si="8"/>
        <v>0</v>
      </c>
      <c r="S59" s="30">
        <f t="shared" si="9"/>
        <v>0</v>
      </c>
    </row>
    <row r="60" spans="2:19" ht="75.75" customHeight="1">
      <c r="B60" s="3">
        <v>44</v>
      </c>
      <c r="C60" s="19">
        <v>4491</v>
      </c>
      <c r="D60" s="1"/>
      <c r="E60" s="16" t="s">
        <v>63</v>
      </c>
      <c r="F60" s="19" t="s">
        <v>64</v>
      </c>
      <c r="G60" s="19">
        <v>20</v>
      </c>
      <c r="H60" s="19">
        <v>0.1028</v>
      </c>
      <c r="I60" s="24">
        <v>0</v>
      </c>
      <c r="J60" s="26">
        <f t="shared" si="6"/>
        <v>7810</v>
      </c>
      <c r="K60" s="35">
        <f t="shared" si="4"/>
        <v>0</v>
      </c>
      <c r="L60" s="36"/>
      <c r="N60" s="18">
        <v>7810</v>
      </c>
      <c r="O60" s="18">
        <f t="shared" si="5"/>
        <v>0</v>
      </c>
      <c r="P60" s="29">
        <f t="shared" si="0"/>
        <v>20</v>
      </c>
      <c r="Q60" s="29">
        <f t="shared" si="1"/>
        <v>0.1028</v>
      </c>
      <c r="R60" s="30">
        <f t="shared" si="8"/>
        <v>0</v>
      </c>
      <c r="S60" s="30">
        <f t="shared" si="9"/>
        <v>0</v>
      </c>
    </row>
    <row r="61" spans="2:19" ht="75.75" customHeight="1">
      <c r="B61" s="10">
        <v>45</v>
      </c>
      <c r="C61" s="19">
        <v>4611</v>
      </c>
      <c r="D61" s="1"/>
      <c r="E61" s="16" t="s">
        <v>65</v>
      </c>
      <c r="F61" s="19" t="s">
        <v>34</v>
      </c>
      <c r="G61" s="19">
        <v>24.5</v>
      </c>
      <c r="H61" s="19">
        <v>5.8599999999999999E-2</v>
      </c>
      <c r="I61" s="24">
        <v>0</v>
      </c>
      <c r="J61" s="26">
        <f t="shared" si="6"/>
        <v>3665</v>
      </c>
      <c r="K61" s="35">
        <f t="shared" si="4"/>
        <v>0</v>
      </c>
      <c r="L61" s="36"/>
      <c r="N61" s="18">
        <v>3665</v>
      </c>
      <c r="O61" s="18">
        <f t="shared" si="5"/>
        <v>0</v>
      </c>
      <c r="P61" s="29">
        <f t="shared" si="0"/>
        <v>24.5</v>
      </c>
      <c r="Q61" s="29">
        <f t="shared" si="1"/>
        <v>5.8599999999999999E-2</v>
      </c>
      <c r="R61" s="30">
        <f t="shared" si="8"/>
        <v>0</v>
      </c>
      <c r="S61" s="30">
        <f t="shared" si="9"/>
        <v>0</v>
      </c>
    </row>
    <row r="62" spans="2:19" ht="73.5" customHeight="1">
      <c r="B62" s="3">
        <v>46</v>
      </c>
      <c r="C62" s="19">
        <v>4622</v>
      </c>
      <c r="D62" s="1"/>
      <c r="E62" s="16" t="s">
        <v>66</v>
      </c>
      <c r="F62" s="19" t="s">
        <v>34</v>
      </c>
      <c r="G62" s="19">
        <v>27</v>
      </c>
      <c r="H62" s="19">
        <v>4.8300000000000003E-2</v>
      </c>
      <c r="I62" s="24">
        <v>0</v>
      </c>
      <c r="J62" s="26">
        <f t="shared" si="6"/>
        <v>3265</v>
      </c>
      <c r="K62" s="35">
        <f t="shared" si="4"/>
        <v>0</v>
      </c>
      <c r="L62" s="36"/>
      <c r="N62" s="18">
        <v>3265</v>
      </c>
      <c r="O62" s="18">
        <f t="shared" si="5"/>
        <v>0</v>
      </c>
      <c r="P62" s="29">
        <f t="shared" si="0"/>
        <v>27</v>
      </c>
      <c r="Q62" s="29">
        <f t="shared" si="1"/>
        <v>4.8300000000000003E-2</v>
      </c>
      <c r="R62" s="30">
        <f t="shared" si="8"/>
        <v>0</v>
      </c>
      <c r="S62" s="30">
        <f t="shared" si="9"/>
        <v>0</v>
      </c>
    </row>
    <row r="63" spans="2:19" ht="75.75" customHeight="1">
      <c r="B63" s="10">
        <v>47</v>
      </c>
      <c r="C63" s="19">
        <v>4601</v>
      </c>
      <c r="D63" s="1"/>
      <c r="E63" s="16" t="s">
        <v>65</v>
      </c>
      <c r="F63" s="19" t="s">
        <v>33</v>
      </c>
      <c r="G63" s="19">
        <v>21.5</v>
      </c>
      <c r="H63" s="19">
        <v>5.2699999999999997E-2</v>
      </c>
      <c r="I63" s="24">
        <v>0</v>
      </c>
      <c r="J63" s="26">
        <f t="shared" si="6"/>
        <v>3300</v>
      </c>
      <c r="K63" s="35">
        <f t="shared" si="4"/>
        <v>0</v>
      </c>
      <c r="L63" s="36"/>
      <c r="N63" s="18">
        <v>3300</v>
      </c>
      <c r="O63" s="18">
        <f t="shared" si="5"/>
        <v>0</v>
      </c>
      <c r="P63" s="29">
        <f t="shared" si="0"/>
        <v>21.5</v>
      </c>
      <c r="Q63" s="29">
        <f t="shared" si="1"/>
        <v>5.2699999999999997E-2</v>
      </c>
      <c r="R63" s="30">
        <f t="shared" si="8"/>
        <v>0</v>
      </c>
      <c r="S63" s="30">
        <f t="shared" si="9"/>
        <v>0</v>
      </c>
    </row>
    <row r="64" spans="2:19" ht="73.5" customHeight="1">
      <c r="B64" s="3">
        <v>48</v>
      </c>
      <c r="C64" s="19">
        <v>4621</v>
      </c>
      <c r="D64" s="1"/>
      <c r="E64" s="16" t="s">
        <v>66</v>
      </c>
      <c r="F64" s="19" t="s">
        <v>33</v>
      </c>
      <c r="G64" s="19">
        <v>22</v>
      </c>
      <c r="H64" s="19">
        <v>3.9100000000000003E-2</v>
      </c>
      <c r="I64" s="24">
        <v>0</v>
      </c>
      <c r="J64" s="26">
        <f t="shared" si="6"/>
        <v>2805</v>
      </c>
      <c r="K64" s="35">
        <f t="shared" si="4"/>
        <v>0</v>
      </c>
      <c r="L64" s="36"/>
      <c r="N64" s="18">
        <v>2805</v>
      </c>
      <c r="O64" s="18">
        <f t="shared" si="5"/>
        <v>0</v>
      </c>
      <c r="P64" s="29">
        <f t="shared" si="0"/>
        <v>22</v>
      </c>
      <c r="Q64" s="29">
        <f t="shared" si="1"/>
        <v>3.9100000000000003E-2</v>
      </c>
      <c r="R64" s="30">
        <f t="shared" si="8"/>
        <v>0</v>
      </c>
      <c r="S64" s="30">
        <f t="shared" si="9"/>
        <v>0</v>
      </c>
    </row>
    <row r="65" spans="2:20" ht="74.25" customHeight="1">
      <c r="B65" s="10">
        <v>49</v>
      </c>
      <c r="C65" s="19">
        <v>4700</v>
      </c>
      <c r="D65" s="1"/>
      <c r="E65" s="16" t="s">
        <v>67</v>
      </c>
      <c r="F65" s="19" t="s">
        <v>68</v>
      </c>
      <c r="G65" s="19">
        <v>34.9</v>
      </c>
      <c r="H65" s="19">
        <v>5.0500000000000003E-2</v>
      </c>
      <c r="I65" s="24">
        <v>0</v>
      </c>
      <c r="J65" s="26">
        <f t="shared" si="6"/>
        <v>6045</v>
      </c>
      <c r="K65" s="35">
        <f t="shared" si="4"/>
        <v>0</v>
      </c>
      <c r="L65" s="36"/>
      <c r="N65" s="18">
        <v>6045</v>
      </c>
      <c r="O65" s="18">
        <f t="shared" si="5"/>
        <v>0</v>
      </c>
      <c r="P65" s="29">
        <f t="shared" si="0"/>
        <v>34.9</v>
      </c>
      <c r="Q65" s="29">
        <f t="shared" si="1"/>
        <v>5.0500000000000003E-2</v>
      </c>
      <c r="R65" s="30">
        <f t="shared" si="8"/>
        <v>0</v>
      </c>
      <c r="S65" s="30">
        <f t="shared" si="9"/>
        <v>0</v>
      </c>
    </row>
    <row r="66" spans="2:20" ht="74.25" customHeight="1">
      <c r="B66" s="3">
        <v>50</v>
      </c>
      <c r="C66" s="19">
        <v>4711</v>
      </c>
      <c r="D66" s="1"/>
      <c r="E66" s="16" t="s">
        <v>69</v>
      </c>
      <c r="F66" s="19" t="s">
        <v>70</v>
      </c>
      <c r="G66" s="19">
        <v>15.5</v>
      </c>
      <c r="H66" s="19">
        <v>2.3E-2</v>
      </c>
      <c r="I66" s="24">
        <v>0</v>
      </c>
      <c r="J66" s="26">
        <f t="shared" si="6"/>
        <v>1955</v>
      </c>
      <c r="K66" s="35">
        <f t="shared" si="4"/>
        <v>0</v>
      </c>
      <c r="L66" s="36"/>
      <c r="N66" s="18">
        <v>1955</v>
      </c>
      <c r="O66" s="18">
        <f t="shared" si="5"/>
        <v>0</v>
      </c>
      <c r="P66" s="29">
        <f t="shared" si="0"/>
        <v>15.5</v>
      </c>
      <c r="Q66" s="29">
        <f t="shared" si="1"/>
        <v>2.3E-2</v>
      </c>
      <c r="R66" s="30">
        <f t="shared" si="8"/>
        <v>0</v>
      </c>
      <c r="S66" s="30">
        <f t="shared" si="9"/>
        <v>0</v>
      </c>
    </row>
    <row r="67" spans="2:20" ht="75" customHeight="1">
      <c r="B67" s="10">
        <v>51</v>
      </c>
      <c r="C67" s="19">
        <v>4721</v>
      </c>
      <c r="D67" s="1"/>
      <c r="E67" s="16" t="s">
        <v>71</v>
      </c>
      <c r="F67" s="19" t="s">
        <v>72</v>
      </c>
      <c r="G67" s="19">
        <v>13.5</v>
      </c>
      <c r="H67" s="19">
        <v>1.9199999999999998E-2</v>
      </c>
      <c r="I67" s="24">
        <v>0</v>
      </c>
      <c r="J67" s="26">
        <f t="shared" si="6"/>
        <v>2990</v>
      </c>
      <c r="K67" s="35">
        <f t="shared" si="4"/>
        <v>0</v>
      </c>
      <c r="L67" s="36"/>
      <c r="N67" s="18">
        <v>2990</v>
      </c>
      <c r="O67" s="18">
        <f t="shared" si="5"/>
        <v>0</v>
      </c>
      <c r="P67" s="29">
        <f t="shared" si="0"/>
        <v>13.5</v>
      </c>
      <c r="Q67" s="29">
        <f t="shared" si="1"/>
        <v>1.9199999999999998E-2</v>
      </c>
      <c r="R67" s="30">
        <f t="shared" si="8"/>
        <v>0</v>
      </c>
      <c r="S67" s="30">
        <f t="shared" si="9"/>
        <v>0</v>
      </c>
    </row>
    <row r="68" spans="2:20" ht="75" hidden="1" customHeight="1">
      <c r="B68" s="3">
        <v>52</v>
      </c>
      <c r="C68" s="19"/>
      <c r="D68" s="1"/>
      <c r="E68" s="16"/>
      <c r="F68" s="19"/>
      <c r="G68" s="19"/>
      <c r="H68" s="19"/>
      <c r="I68" s="19"/>
      <c r="J68" s="26">
        <f t="shared" si="6"/>
        <v>0</v>
      </c>
      <c r="K68" s="45">
        <f t="shared" ref="K68:K88" si="10">I68*J68</f>
        <v>0</v>
      </c>
      <c r="L68" s="46"/>
      <c r="N68" s="18"/>
      <c r="O68" s="18">
        <f>I68*N68</f>
        <v>0</v>
      </c>
      <c r="P68" s="29">
        <f>G68</f>
        <v>0</v>
      </c>
      <c r="Q68" s="29">
        <f>H68</f>
        <v>0</v>
      </c>
      <c r="R68" s="29">
        <f t="shared" si="8"/>
        <v>0</v>
      </c>
      <c r="S68" s="29">
        <f t="shared" si="9"/>
        <v>0</v>
      </c>
      <c r="T68" s="18"/>
    </row>
    <row r="69" spans="2:20" ht="75" hidden="1" customHeight="1">
      <c r="B69" s="10">
        <v>53</v>
      </c>
      <c r="C69" s="19"/>
      <c r="D69" s="1"/>
      <c r="E69" s="16"/>
      <c r="F69" s="19"/>
      <c r="G69" s="19"/>
      <c r="H69" s="19"/>
      <c r="I69" s="19"/>
      <c r="J69" s="26">
        <f t="shared" si="6"/>
        <v>0</v>
      </c>
      <c r="K69" s="45">
        <f t="shared" si="10"/>
        <v>0</v>
      </c>
      <c r="L69" s="46"/>
      <c r="N69" s="18"/>
      <c r="O69" s="18">
        <f t="shared" si="5"/>
        <v>0</v>
      </c>
      <c r="P69" s="29">
        <f t="shared" ref="P69:P88" si="11">G69</f>
        <v>0</v>
      </c>
      <c r="Q69" s="29">
        <f t="shared" ref="Q69:Q88" si="12">H69</f>
        <v>0</v>
      </c>
      <c r="R69" s="29">
        <f t="shared" si="8"/>
        <v>0</v>
      </c>
      <c r="S69" s="29">
        <f t="shared" si="9"/>
        <v>0</v>
      </c>
      <c r="T69" s="18"/>
    </row>
    <row r="70" spans="2:20" ht="75" hidden="1" customHeight="1">
      <c r="B70" s="3">
        <v>54</v>
      </c>
      <c r="C70" s="19"/>
      <c r="D70" s="1"/>
      <c r="E70" s="16"/>
      <c r="F70" s="19"/>
      <c r="G70" s="19"/>
      <c r="H70" s="19"/>
      <c r="I70" s="19"/>
      <c r="J70" s="26">
        <f t="shared" si="6"/>
        <v>0</v>
      </c>
      <c r="K70" s="45">
        <f t="shared" si="10"/>
        <v>0</v>
      </c>
      <c r="L70" s="46"/>
      <c r="N70" s="18"/>
      <c r="O70" s="18">
        <f t="shared" si="5"/>
        <v>0</v>
      </c>
      <c r="P70" s="29">
        <f t="shared" si="11"/>
        <v>0</v>
      </c>
      <c r="Q70" s="29">
        <f t="shared" si="12"/>
        <v>0</v>
      </c>
      <c r="R70" s="29">
        <f t="shared" si="8"/>
        <v>0</v>
      </c>
      <c r="S70" s="29">
        <f t="shared" si="9"/>
        <v>0</v>
      </c>
      <c r="T70" s="18"/>
    </row>
    <row r="71" spans="2:20" ht="75" hidden="1" customHeight="1">
      <c r="B71" s="10">
        <v>55</v>
      </c>
      <c r="C71" s="19"/>
      <c r="D71" s="1"/>
      <c r="E71" s="16"/>
      <c r="F71" s="19"/>
      <c r="G71" s="19"/>
      <c r="H71" s="19"/>
      <c r="I71" s="19"/>
      <c r="J71" s="26">
        <f t="shared" si="6"/>
        <v>0</v>
      </c>
      <c r="K71" s="45">
        <f t="shared" si="10"/>
        <v>0</v>
      </c>
      <c r="L71" s="46"/>
      <c r="N71" s="18"/>
      <c r="O71" s="18">
        <f t="shared" si="5"/>
        <v>0</v>
      </c>
      <c r="P71" s="29">
        <f t="shared" si="11"/>
        <v>0</v>
      </c>
      <c r="Q71" s="29">
        <f t="shared" si="12"/>
        <v>0</v>
      </c>
      <c r="R71" s="29">
        <f t="shared" si="8"/>
        <v>0</v>
      </c>
      <c r="S71" s="29">
        <f t="shared" si="9"/>
        <v>0</v>
      </c>
      <c r="T71" s="18"/>
    </row>
    <row r="72" spans="2:20" ht="75" hidden="1" customHeight="1">
      <c r="B72" s="3">
        <v>56</v>
      </c>
      <c r="C72" s="19"/>
      <c r="D72" s="1"/>
      <c r="E72" s="16"/>
      <c r="F72" s="19"/>
      <c r="G72" s="19"/>
      <c r="H72" s="19"/>
      <c r="I72" s="19"/>
      <c r="J72" s="26">
        <f t="shared" si="6"/>
        <v>0</v>
      </c>
      <c r="K72" s="45">
        <f t="shared" si="10"/>
        <v>0</v>
      </c>
      <c r="L72" s="46"/>
      <c r="N72" s="18"/>
      <c r="O72" s="18">
        <f t="shared" si="5"/>
        <v>0</v>
      </c>
      <c r="P72" s="29">
        <f t="shared" si="11"/>
        <v>0</v>
      </c>
      <c r="Q72" s="29">
        <f t="shared" si="12"/>
        <v>0</v>
      </c>
      <c r="R72" s="29">
        <f t="shared" si="8"/>
        <v>0</v>
      </c>
      <c r="S72" s="29">
        <f t="shared" si="9"/>
        <v>0</v>
      </c>
      <c r="T72" s="18"/>
    </row>
    <row r="73" spans="2:20" ht="75" hidden="1" customHeight="1">
      <c r="B73" s="10">
        <v>57</v>
      </c>
      <c r="C73" s="19"/>
      <c r="D73" s="1"/>
      <c r="E73" s="16"/>
      <c r="F73" s="19"/>
      <c r="G73" s="19"/>
      <c r="H73" s="19"/>
      <c r="I73" s="19"/>
      <c r="J73" s="26">
        <f t="shared" si="6"/>
        <v>0</v>
      </c>
      <c r="K73" s="45">
        <f t="shared" si="10"/>
        <v>0</v>
      </c>
      <c r="L73" s="46"/>
      <c r="N73" s="18"/>
      <c r="O73" s="18">
        <f t="shared" si="5"/>
        <v>0</v>
      </c>
      <c r="P73" s="29">
        <f t="shared" si="11"/>
        <v>0</v>
      </c>
      <c r="Q73" s="29">
        <f t="shared" si="12"/>
        <v>0</v>
      </c>
      <c r="R73" s="29">
        <f t="shared" si="8"/>
        <v>0</v>
      </c>
      <c r="S73" s="29">
        <f t="shared" si="9"/>
        <v>0</v>
      </c>
      <c r="T73" s="18"/>
    </row>
    <row r="74" spans="2:20" ht="75" hidden="1" customHeight="1">
      <c r="B74" s="3">
        <v>58</v>
      </c>
      <c r="C74" s="19"/>
      <c r="D74" s="1"/>
      <c r="E74" s="16"/>
      <c r="F74" s="19"/>
      <c r="G74" s="19"/>
      <c r="H74" s="19"/>
      <c r="I74" s="19"/>
      <c r="J74" s="26">
        <f t="shared" si="6"/>
        <v>0</v>
      </c>
      <c r="K74" s="45">
        <f t="shared" si="10"/>
        <v>0</v>
      </c>
      <c r="L74" s="46"/>
      <c r="N74" s="18"/>
      <c r="O74" s="18">
        <f t="shared" si="5"/>
        <v>0</v>
      </c>
      <c r="P74" s="29">
        <f t="shared" si="11"/>
        <v>0</v>
      </c>
      <c r="Q74" s="29">
        <f t="shared" si="12"/>
        <v>0</v>
      </c>
      <c r="R74" s="29">
        <f t="shared" si="8"/>
        <v>0</v>
      </c>
      <c r="S74" s="29">
        <f t="shared" si="9"/>
        <v>0</v>
      </c>
      <c r="T74" s="18"/>
    </row>
    <row r="75" spans="2:20" ht="75" hidden="1" customHeight="1">
      <c r="B75" s="10">
        <v>59</v>
      </c>
      <c r="C75" s="19"/>
      <c r="D75" s="1"/>
      <c r="E75" s="16"/>
      <c r="F75" s="19"/>
      <c r="G75" s="19"/>
      <c r="H75" s="19"/>
      <c r="I75" s="19"/>
      <c r="J75" s="26">
        <f t="shared" si="6"/>
        <v>0</v>
      </c>
      <c r="K75" s="45">
        <f t="shared" si="10"/>
        <v>0</v>
      </c>
      <c r="L75" s="46"/>
      <c r="N75" s="18"/>
      <c r="O75" s="18">
        <f t="shared" si="5"/>
        <v>0</v>
      </c>
      <c r="P75" s="29">
        <f t="shared" si="11"/>
        <v>0</v>
      </c>
      <c r="Q75" s="29">
        <f t="shared" si="12"/>
        <v>0</v>
      </c>
      <c r="R75" s="29">
        <f t="shared" si="8"/>
        <v>0</v>
      </c>
      <c r="S75" s="29">
        <f t="shared" si="9"/>
        <v>0</v>
      </c>
      <c r="T75" s="18"/>
    </row>
    <row r="76" spans="2:20" ht="75" hidden="1" customHeight="1">
      <c r="B76" s="3">
        <v>60</v>
      </c>
      <c r="C76" s="19"/>
      <c r="D76" s="1"/>
      <c r="E76" s="16"/>
      <c r="F76" s="19"/>
      <c r="G76" s="19"/>
      <c r="H76" s="19"/>
      <c r="I76" s="19"/>
      <c r="J76" s="26">
        <f t="shared" si="6"/>
        <v>0</v>
      </c>
      <c r="K76" s="45">
        <f t="shared" si="10"/>
        <v>0</v>
      </c>
      <c r="L76" s="46"/>
      <c r="N76" s="18"/>
      <c r="O76" s="18">
        <f t="shared" si="5"/>
        <v>0</v>
      </c>
      <c r="P76" s="29">
        <f t="shared" si="11"/>
        <v>0</v>
      </c>
      <c r="Q76" s="29">
        <f t="shared" si="12"/>
        <v>0</v>
      </c>
      <c r="R76" s="29">
        <f t="shared" si="8"/>
        <v>0</v>
      </c>
      <c r="S76" s="29">
        <f t="shared" si="9"/>
        <v>0</v>
      </c>
      <c r="T76" s="18"/>
    </row>
    <row r="77" spans="2:20" ht="75" hidden="1" customHeight="1">
      <c r="B77" s="10">
        <v>61</v>
      </c>
      <c r="C77" s="19"/>
      <c r="D77" s="1"/>
      <c r="E77" s="16"/>
      <c r="F77" s="19"/>
      <c r="G77" s="19"/>
      <c r="H77" s="19"/>
      <c r="I77" s="19"/>
      <c r="J77" s="26">
        <f t="shared" si="6"/>
        <v>0</v>
      </c>
      <c r="K77" s="45">
        <f t="shared" si="10"/>
        <v>0</v>
      </c>
      <c r="L77" s="46"/>
      <c r="N77" s="18"/>
      <c r="O77" s="18">
        <f t="shared" si="5"/>
        <v>0</v>
      </c>
      <c r="P77" s="29">
        <f t="shared" si="11"/>
        <v>0</v>
      </c>
      <c r="Q77" s="29">
        <f t="shared" si="12"/>
        <v>0</v>
      </c>
      <c r="R77" s="29">
        <f t="shared" si="8"/>
        <v>0</v>
      </c>
      <c r="S77" s="29">
        <f t="shared" si="9"/>
        <v>0</v>
      </c>
      <c r="T77" s="18"/>
    </row>
    <row r="78" spans="2:20" ht="75" hidden="1" customHeight="1">
      <c r="B78" s="3">
        <v>62</v>
      </c>
      <c r="C78" s="19"/>
      <c r="D78" s="1"/>
      <c r="E78" s="16"/>
      <c r="F78" s="19"/>
      <c r="G78" s="19"/>
      <c r="H78" s="19"/>
      <c r="I78" s="19"/>
      <c r="J78" s="26">
        <f t="shared" si="6"/>
        <v>0</v>
      </c>
      <c r="K78" s="45">
        <f t="shared" si="10"/>
        <v>0</v>
      </c>
      <c r="L78" s="46"/>
      <c r="N78" s="18"/>
      <c r="O78" s="18">
        <f t="shared" si="5"/>
        <v>0</v>
      </c>
      <c r="P78" s="29">
        <f t="shared" si="11"/>
        <v>0</v>
      </c>
      <c r="Q78" s="29">
        <f t="shared" si="12"/>
        <v>0</v>
      </c>
      <c r="R78" s="29">
        <f t="shared" si="8"/>
        <v>0</v>
      </c>
      <c r="S78" s="29">
        <f t="shared" si="9"/>
        <v>0</v>
      </c>
      <c r="T78" s="18"/>
    </row>
    <row r="79" spans="2:20" ht="75" hidden="1" customHeight="1">
      <c r="B79" s="10">
        <v>63</v>
      </c>
      <c r="C79" s="19"/>
      <c r="D79" s="1"/>
      <c r="E79" s="16"/>
      <c r="F79" s="19"/>
      <c r="G79" s="19"/>
      <c r="H79" s="19"/>
      <c r="I79" s="19"/>
      <c r="J79" s="26">
        <f t="shared" si="6"/>
        <v>0</v>
      </c>
      <c r="K79" s="45">
        <f t="shared" si="10"/>
        <v>0</v>
      </c>
      <c r="L79" s="46"/>
      <c r="N79" s="18"/>
      <c r="O79" s="18">
        <f t="shared" si="5"/>
        <v>0</v>
      </c>
      <c r="P79" s="29">
        <f t="shared" si="11"/>
        <v>0</v>
      </c>
      <c r="Q79" s="29">
        <f t="shared" si="12"/>
        <v>0</v>
      </c>
      <c r="R79" s="29">
        <f t="shared" si="8"/>
        <v>0</v>
      </c>
      <c r="S79" s="29">
        <f t="shared" si="9"/>
        <v>0</v>
      </c>
      <c r="T79" s="18"/>
    </row>
    <row r="80" spans="2:20" ht="75" hidden="1" customHeight="1">
      <c r="B80" s="3">
        <v>64</v>
      </c>
      <c r="C80" s="19"/>
      <c r="D80" s="1"/>
      <c r="E80" s="16"/>
      <c r="F80" s="19"/>
      <c r="G80" s="19"/>
      <c r="H80" s="19"/>
      <c r="I80" s="19"/>
      <c r="J80" s="26">
        <f t="shared" si="6"/>
        <v>0</v>
      </c>
      <c r="K80" s="45">
        <f t="shared" si="10"/>
        <v>0</v>
      </c>
      <c r="L80" s="46"/>
      <c r="N80" s="18"/>
      <c r="O80" s="18">
        <f t="shared" si="5"/>
        <v>0</v>
      </c>
      <c r="P80" s="29">
        <f t="shared" si="11"/>
        <v>0</v>
      </c>
      <c r="Q80" s="29">
        <f t="shared" si="12"/>
        <v>0</v>
      </c>
      <c r="R80" s="29">
        <f t="shared" si="8"/>
        <v>0</v>
      </c>
      <c r="S80" s="29">
        <f t="shared" si="9"/>
        <v>0</v>
      </c>
      <c r="T80" s="18"/>
    </row>
    <row r="81" spans="2:20" ht="75" hidden="1" customHeight="1">
      <c r="B81" s="10">
        <v>65</v>
      </c>
      <c r="C81" s="19"/>
      <c r="D81" s="1"/>
      <c r="E81" s="16"/>
      <c r="F81" s="19"/>
      <c r="G81" s="19"/>
      <c r="H81" s="19"/>
      <c r="I81" s="19"/>
      <c r="J81" s="26">
        <f t="shared" si="6"/>
        <v>0</v>
      </c>
      <c r="K81" s="45">
        <f t="shared" si="10"/>
        <v>0</v>
      </c>
      <c r="L81" s="46"/>
      <c r="N81" s="18"/>
      <c r="O81" s="18">
        <f t="shared" si="5"/>
        <v>0</v>
      </c>
      <c r="P81" s="29">
        <f t="shared" si="11"/>
        <v>0</v>
      </c>
      <c r="Q81" s="29">
        <f t="shared" si="12"/>
        <v>0</v>
      </c>
      <c r="R81" s="29">
        <f t="shared" ref="R81:R88" si="13">I81*P81</f>
        <v>0</v>
      </c>
      <c r="S81" s="29">
        <f t="shared" ref="S81:S88" si="14">I81*Q81</f>
        <v>0</v>
      </c>
      <c r="T81" s="18"/>
    </row>
    <row r="82" spans="2:20" ht="75" hidden="1" customHeight="1">
      <c r="B82" s="3">
        <v>66</v>
      </c>
      <c r="C82" s="19"/>
      <c r="D82" s="1"/>
      <c r="E82" s="16"/>
      <c r="F82" s="19"/>
      <c r="G82" s="19"/>
      <c r="H82" s="19"/>
      <c r="I82" s="19"/>
      <c r="J82" s="26">
        <f t="shared" si="6"/>
        <v>0</v>
      </c>
      <c r="K82" s="45">
        <f t="shared" si="10"/>
        <v>0</v>
      </c>
      <c r="L82" s="46"/>
      <c r="N82" s="18"/>
      <c r="O82" s="18">
        <f t="shared" ref="O82:O88" si="15">I82*N82</f>
        <v>0</v>
      </c>
      <c r="P82" s="29">
        <f t="shared" si="11"/>
        <v>0</v>
      </c>
      <c r="Q82" s="29">
        <f t="shared" si="12"/>
        <v>0</v>
      </c>
      <c r="R82" s="29">
        <f t="shared" si="13"/>
        <v>0</v>
      </c>
      <c r="S82" s="29">
        <f t="shared" si="14"/>
        <v>0</v>
      </c>
      <c r="T82" s="18"/>
    </row>
    <row r="83" spans="2:20" ht="75" hidden="1" customHeight="1">
      <c r="B83" s="10">
        <v>67</v>
      </c>
      <c r="C83" s="19"/>
      <c r="D83" s="1"/>
      <c r="E83" s="16"/>
      <c r="F83" s="19"/>
      <c r="G83" s="19"/>
      <c r="H83" s="19"/>
      <c r="I83" s="19"/>
      <c r="J83" s="26">
        <f t="shared" ref="J83:J88" si="16">N83-N83*$K$95</f>
        <v>0</v>
      </c>
      <c r="K83" s="45">
        <f t="shared" si="10"/>
        <v>0</v>
      </c>
      <c r="L83" s="46"/>
      <c r="N83" s="18"/>
      <c r="O83" s="18">
        <f t="shared" si="15"/>
        <v>0</v>
      </c>
      <c r="P83" s="29">
        <f t="shared" si="11"/>
        <v>0</v>
      </c>
      <c r="Q83" s="29">
        <f t="shared" si="12"/>
        <v>0</v>
      </c>
      <c r="R83" s="29">
        <f t="shared" si="13"/>
        <v>0</v>
      </c>
      <c r="S83" s="29">
        <f t="shared" si="14"/>
        <v>0</v>
      </c>
      <c r="T83" s="18"/>
    </row>
    <row r="84" spans="2:20" ht="75" hidden="1" customHeight="1">
      <c r="B84" s="3">
        <v>68</v>
      </c>
      <c r="C84" s="19"/>
      <c r="D84" s="1"/>
      <c r="E84" s="16"/>
      <c r="F84" s="19"/>
      <c r="G84" s="19"/>
      <c r="H84" s="19"/>
      <c r="I84" s="19"/>
      <c r="J84" s="26">
        <f t="shared" si="16"/>
        <v>0</v>
      </c>
      <c r="K84" s="45">
        <f t="shared" si="10"/>
        <v>0</v>
      </c>
      <c r="L84" s="46"/>
      <c r="N84" s="18"/>
      <c r="O84" s="18">
        <f t="shared" si="15"/>
        <v>0</v>
      </c>
      <c r="P84" s="29">
        <f t="shared" si="11"/>
        <v>0</v>
      </c>
      <c r="Q84" s="29">
        <f t="shared" si="12"/>
        <v>0</v>
      </c>
      <c r="R84" s="29">
        <f t="shared" si="13"/>
        <v>0</v>
      </c>
      <c r="S84" s="29">
        <f t="shared" si="14"/>
        <v>0</v>
      </c>
      <c r="T84" s="18"/>
    </row>
    <row r="85" spans="2:20" ht="75" hidden="1" customHeight="1">
      <c r="B85" s="10">
        <v>69</v>
      </c>
      <c r="C85" s="19"/>
      <c r="D85" s="1"/>
      <c r="E85" s="16"/>
      <c r="F85" s="19"/>
      <c r="G85" s="19"/>
      <c r="H85" s="19"/>
      <c r="I85" s="19"/>
      <c r="J85" s="26">
        <f t="shared" si="16"/>
        <v>0</v>
      </c>
      <c r="K85" s="45">
        <f t="shared" si="10"/>
        <v>0</v>
      </c>
      <c r="L85" s="46"/>
      <c r="N85" s="18"/>
      <c r="O85" s="18">
        <f t="shared" si="15"/>
        <v>0</v>
      </c>
      <c r="P85" s="29">
        <f t="shared" si="11"/>
        <v>0</v>
      </c>
      <c r="Q85" s="29">
        <f t="shared" si="12"/>
        <v>0</v>
      </c>
      <c r="R85" s="29">
        <f t="shared" si="13"/>
        <v>0</v>
      </c>
      <c r="S85" s="29">
        <f t="shared" si="14"/>
        <v>0</v>
      </c>
      <c r="T85" s="18"/>
    </row>
    <row r="86" spans="2:20" ht="75" hidden="1" customHeight="1">
      <c r="B86" s="3">
        <v>70</v>
      </c>
      <c r="C86" s="19"/>
      <c r="D86" s="1"/>
      <c r="E86" s="16"/>
      <c r="F86" s="19"/>
      <c r="G86" s="19"/>
      <c r="H86" s="19"/>
      <c r="I86" s="19"/>
      <c r="J86" s="26">
        <f t="shared" si="16"/>
        <v>0</v>
      </c>
      <c r="K86" s="45">
        <f t="shared" si="10"/>
        <v>0</v>
      </c>
      <c r="L86" s="46"/>
      <c r="N86" s="18"/>
      <c r="O86" s="18">
        <f t="shared" si="15"/>
        <v>0</v>
      </c>
      <c r="P86" s="29">
        <f t="shared" si="11"/>
        <v>0</v>
      </c>
      <c r="Q86" s="29">
        <f t="shared" si="12"/>
        <v>0</v>
      </c>
      <c r="R86" s="29">
        <f t="shared" si="13"/>
        <v>0</v>
      </c>
      <c r="S86" s="29">
        <f t="shared" si="14"/>
        <v>0</v>
      </c>
      <c r="T86" s="18"/>
    </row>
    <row r="87" spans="2:20" ht="75" hidden="1" customHeight="1">
      <c r="B87" s="10">
        <v>71</v>
      </c>
      <c r="C87" s="19"/>
      <c r="D87" s="1"/>
      <c r="E87" s="16"/>
      <c r="F87" s="19"/>
      <c r="G87" s="19"/>
      <c r="H87" s="19"/>
      <c r="I87" s="19"/>
      <c r="J87" s="26">
        <f t="shared" si="16"/>
        <v>0</v>
      </c>
      <c r="K87" s="45">
        <f t="shared" si="10"/>
        <v>0</v>
      </c>
      <c r="L87" s="46"/>
      <c r="N87" s="18"/>
      <c r="O87" s="18">
        <f t="shared" si="15"/>
        <v>0</v>
      </c>
      <c r="P87" s="29">
        <f t="shared" si="11"/>
        <v>0</v>
      </c>
      <c r="Q87" s="29">
        <f t="shared" si="12"/>
        <v>0</v>
      </c>
      <c r="R87" s="29">
        <f t="shared" si="13"/>
        <v>0</v>
      </c>
      <c r="S87" s="29">
        <f t="shared" si="14"/>
        <v>0</v>
      </c>
      <c r="T87" s="18"/>
    </row>
    <row r="88" spans="2:20" ht="52.5" hidden="1" customHeight="1">
      <c r="B88" s="3">
        <v>72</v>
      </c>
      <c r="C88" s="19"/>
      <c r="D88" s="1"/>
      <c r="E88" s="16"/>
      <c r="F88" s="19"/>
      <c r="G88" s="19"/>
      <c r="H88" s="19"/>
      <c r="I88" s="19"/>
      <c r="J88" s="26">
        <f t="shared" si="16"/>
        <v>0</v>
      </c>
      <c r="K88" s="45">
        <f t="shared" si="10"/>
        <v>0</v>
      </c>
      <c r="L88" s="46"/>
      <c r="N88" s="18"/>
      <c r="O88" s="18">
        <f t="shared" si="15"/>
        <v>0</v>
      </c>
      <c r="P88" s="29">
        <f t="shared" si="11"/>
        <v>0</v>
      </c>
      <c r="Q88" s="29">
        <f t="shared" si="12"/>
        <v>0</v>
      </c>
      <c r="R88" s="29">
        <f t="shared" si="13"/>
        <v>0</v>
      </c>
      <c r="S88" s="29">
        <f t="shared" si="14"/>
        <v>0</v>
      </c>
      <c r="T88" s="18"/>
    </row>
    <row r="89" spans="2:20" ht="15" customHeight="1">
      <c r="B89" s="49" t="s">
        <v>73</v>
      </c>
      <c r="C89" s="50"/>
      <c r="D89" s="50"/>
      <c r="E89" s="50"/>
      <c r="F89" s="50"/>
      <c r="G89" s="50"/>
      <c r="H89" s="50"/>
      <c r="I89" s="50"/>
      <c r="J89" s="50"/>
      <c r="K89" s="35">
        <f>SUM(K17:K88)</f>
        <v>0</v>
      </c>
      <c r="L89" s="36"/>
      <c r="O89" s="18">
        <f>SUM(O17:O88)</f>
        <v>0</v>
      </c>
    </row>
    <row r="90" spans="2:20">
      <c r="B90" s="49" t="s">
        <v>74</v>
      </c>
      <c r="C90" s="50"/>
      <c r="D90" s="50"/>
      <c r="E90" s="50"/>
      <c r="F90" s="50"/>
      <c r="G90" s="50"/>
      <c r="H90" s="50"/>
      <c r="I90" s="50"/>
      <c r="J90" s="50"/>
      <c r="K90" s="63">
        <f>SUM(R17:R88)</f>
        <v>0</v>
      </c>
      <c r="L90" s="64"/>
    </row>
    <row r="91" spans="2:20">
      <c r="B91" s="49" t="s">
        <v>75</v>
      </c>
      <c r="C91" s="50"/>
      <c r="D91" s="50"/>
      <c r="E91" s="50"/>
      <c r="F91" s="50"/>
      <c r="G91" s="50"/>
      <c r="H91" s="50"/>
      <c r="I91" s="50"/>
      <c r="J91" s="50"/>
      <c r="K91" s="63">
        <f>SUM(S17:S88)</f>
        <v>0</v>
      </c>
      <c r="L91" s="64"/>
      <c r="N91" s="6"/>
      <c r="O91" s="6"/>
    </row>
    <row r="92" spans="2:20" ht="15" customHeight="1">
      <c r="B92" s="49" t="s">
        <v>76</v>
      </c>
      <c r="C92" s="50"/>
      <c r="D92" s="50"/>
      <c r="E92" s="50"/>
      <c r="F92" s="50"/>
      <c r="G92" s="50"/>
      <c r="H92" s="50"/>
      <c r="I92" s="50"/>
      <c r="J92" s="50"/>
      <c r="K92" s="47">
        <v>0</v>
      </c>
      <c r="L92" s="48"/>
      <c r="N92" s="8"/>
      <c r="O92" s="27"/>
    </row>
    <row r="93" spans="2:20" ht="15" customHeight="1">
      <c r="B93" s="40" t="s">
        <v>96</v>
      </c>
      <c r="C93" s="41"/>
      <c r="D93" s="41"/>
      <c r="E93" s="41"/>
      <c r="F93" s="41"/>
      <c r="G93" s="41"/>
      <c r="H93" s="41"/>
      <c r="I93" s="41"/>
      <c r="J93" s="42"/>
      <c r="K93" s="61">
        <f>ROUND(K89*0.03,100)</f>
        <v>0</v>
      </c>
      <c r="L93" s="62"/>
    </row>
    <row r="94" spans="2:20">
      <c r="B94" s="40" t="s">
        <v>77</v>
      </c>
      <c r="C94" s="41"/>
      <c r="D94" s="41"/>
      <c r="E94" s="41"/>
      <c r="F94" s="41"/>
      <c r="G94" s="41"/>
      <c r="H94" s="41"/>
      <c r="I94" s="41"/>
      <c r="J94" s="42"/>
      <c r="K94" s="35">
        <f>ROUND((K89-K23-K24)*0.1,100)</f>
        <v>0</v>
      </c>
      <c r="L94" s="36"/>
    </row>
    <row r="95" spans="2:20" ht="15.75" customHeight="1" thickBot="1">
      <c r="B95" s="56" t="s">
        <v>95</v>
      </c>
      <c r="C95" s="57"/>
      <c r="D95" s="57"/>
      <c r="E95" s="57"/>
      <c r="F95" s="57"/>
      <c r="G95" s="57"/>
      <c r="H95" s="57"/>
      <c r="I95" s="57"/>
      <c r="J95" s="58"/>
      <c r="K95" s="59">
        <v>0</v>
      </c>
      <c r="L95" s="60"/>
    </row>
    <row r="96" spans="2:20" ht="19.5" customHeight="1" thickBot="1">
      <c r="B96" s="37" t="s">
        <v>78</v>
      </c>
      <c r="C96" s="38"/>
      <c r="D96" s="38"/>
      <c r="E96" s="38"/>
      <c r="F96" s="38"/>
      <c r="G96" s="38"/>
      <c r="H96" s="38"/>
      <c r="I96" s="38"/>
      <c r="J96" s="39"/>
      <c r="K96" s="43">
        <f>K89+K92+K94</f>
        <v>0</v>
      </c>
      <c r="L96" s="44"/>
    </row>
  </sheetData>
  <sheetProtection password="CCE1" sheet="1" objects="1" scenarios="1" formatRows="0"/>
  <protectedRanges>
    <protectedRange sqref="C68:I88" name="Диапазон3 пустые строки"/>
    <protectedRange sqref="I17:I221" name="Диапазон1 количество"/>
    <protectedRange sqref="K92:K93" name="Диапазон2 доставка"/>
  </protectedRanges>
  <customSheetViews>
    <customSheetView guid="{BC72BD67-2334-4E62-9176-BAED2914432C}" showPageBreaks="1" printArea="1">
      <selection activeCell="V8" sqref="V8"/>
      <pageMargins left="0.7" right="0.7" top="0.75" bottom="0.75" header="0.3" footer="0.3"/>
      <pageSetup paperSize="9" scale="78" orientation="portrait" horizontalDpi="180" verticalDpi="180" r:id="rId1"/>
    </customSheetView>
  </customSheetViews>
  <mergeCells count="91">
    <mergeCell ref="E15:K15"/>
    <mergeCell ref="B95:J95"/>
    <mergeCell ref="K95:L95"/>
    <mergeCell ref="B90:J90"/>
    <mergeCell ref="B91:J91"/>
    <mergeCell ref="B92:J92"/>
    <mergeCell ref="B93:J93"/>
    <mergeCell ref="K93:L93"/>
    <mergeCell ref="K94:L94"/>
    <mergeCell ref="K91:L91"/>
    <mergeCell ref="K90:L90"/>
    <mergeCell ref="K29:L29"/>
    <mergeCell ref="K26:L26"/>
    <mergeCell ref="K19:L19"/>
    <mergeCell ref="K20:L20"/>
    <mergeCell ref="K23:L23"/>
    <mergeCell ref="K16:L16"/>
    <mergeCell ref="K17:L17"/>
    <mergeCell ref="K18:L18"/>
    <mergeCell ref="K24:L24"/>
    <mergeCell ref="K25:L25"/>
    <mergeCell ref="K39:L39"/>
    <mergeCell ref="K40:L40"/>
    <mergeCell ref="K41:L41"/>
    <mergeCell ref="K21:L21"/>
    <mergeCell ref="K36:L36"/>
    <mergeCell ref="K37:L37"/>
    <mergeCell ref="K38:L38"/>
    <mergeCell ref="K33:L33"/>
    <mergeCell ref="K34:L34"/>
    <mergeCell ref="K35:L35"/>
    <mergeCell ref="K22:L22"/>
    <mergeCell ref="K31:L31"/>
    <mergeCell ref="K32:L32"/>
    <mergeCell ref="K30:L30"/>
    <mergeCell ref="K27:L27"/>
    <mergeCell ref="K28:L28"/>
    <mergeCell ref="K45:L45"/>
    <mergeCell ref="K46:L46"/>
    <mergeCell ref="K47:L47"/>
    <mergeCell ref="K42:L42"/>
    <mergeCell ref="K43:L43"/>
    <mergeCell ref="K44:L44"/>
    <mergeCell ref="K54:L54"/>
    <mergeCell ref="K55:L55"/>
    <mergeCell ref="K56:L56"/>
    <mergeCell ref="K49:L49"/>
    <mergeCell ref="K50:L50"/>
    <mergeCell ref="K81:L81"/>
    <mergeCell ref="K89:L89"/>
    <mergeCell ref="K86:L86"/>
    <mergeCell ref="K68:L68"/>
    <mergeCell ref="K69:L69"/>
    <mergeCell ref="K70:L70"/>
    <mergeCell ref="K71:L71"/>
    <mergeCell ref="K72:L72"/>
    <mergeCell ref="K76:L76"/>
    <mergeCell ref="K77:L77"/>
    <mergeCell ref="K75:L75"/>
    <mergeCell ref="B96:J96"/>
    <mergeCell ref="B94:J94"/>
    <mergeCell ref="K96:L96"/>
    <mergeCell ref="K78:L78"/>
    <mergeCell ref="K73:L73"/>
    <mergeCell ref="K74:L74"/>
    <mergeCell ref="K92:L92"/>
    <mergeCell ref="K87:L87"/>
    <mergeCell ref="K88:L88"/>
    <mergeCell ref="B89:J89"/>
    <mergeCell ref="K79:L79"/>
    <mergeCell ref="K85:L85"/>
    <mergeCell ref="K82:L82"/>
    <mergeCell ref="K83:L83"/>
    <mergeCell ref="K84:L84"/>
    <mergeCell ref="K80:L80"/>
    <mergeCell ref="E10:E14"/>
    <mergeCell ref="K66:L66"/>
    <mergeCell ref="K67:L67"/>
    <mergeCell ref="K63:L63"/>
    <mergeCell ref="K64:L64"/>
    <mergeCell ref="K65:L65"/>
    <mergeCell ref="K60:L60"/>
    <mergeCell ref="K61:L61"/>
    <mergeCell ref="K62:L62"/>
    <mergeCell ref="K57:L57"/>
    <mergeCell ref="K58:L58"/>
    <mergeCell ref="K59:L59"/>
    <mergeCell ref="K51:L51"/>
    <mergeCell ref="K52:L52"/>
    <mergeCell ref="K53:L53"/>
    <mergeCell ref="K48:L48"/>
  </mergeCells>
  <pageMargins left="0.7" right="0.7" top="0.75" bottom="0.75" header="0.3" footer="0.3"/>
  <pageSetup paperSize="9" scale="61" orientation="portrait" horizontalDpi="180" verticalDpi="180" r:id="rId2"/>
  <drawing r:id="rId3"/>
  <legacyDrawing r:id="rId4"/>
  <oleObjects>
    <oleObject progId="PBrush" shapeId="1027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2023-05-29T07:52:14Z</dcterms:modified>
</cp:coreProperties>
</file>