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000" windowHeight="9135"/>
  </bookViews>
  <sheets>
    <sheet name="Лист1" sheetId="1" r:id="rId1"/>
    <sheet name="Лист2" sheetId="2" r:id="rId2"/>
    <sheet name="Лист3" sheetId="3" r:id="rId3"/>
  </sheets>
  <definedNames>
    <definedName name="Z_BC72BD67_2334_4E62_9176_BAED2914432C_.wvu.PrintArea" localSheetId="0" hidden="1">Лист1!$A$1:$L$90</definedName>
    <definedName name="_xlnm.Print_Area" localSheetId="0">Лист1!$A$1:$L$90</definedName>
  </definedNames>
  <calcPr calcId="125725"/>
  <customWorkbookViews>
    <customWorkbookView name="1" guid="{BC72BD67-2334-4E62-9176-BAED2914432C}" includeHiddenRowCol="0" maximized="1" xWindow="-8" yWindow="-8" windowWidth="1616" windowHeight="876" activeSheetId="1"/>
  </customWorkbookViews>
</workbook>
</file>

<file path=xl/calcChain.xml><?xml version="1.0" encoding="utf-8"?>
<calcChain xmlns="http://schemas.openxmlformats.org/spreadsheetml/2006/main">
  <c r="J18" i="1"/>
  <c r="J19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17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17"/>
  <c r="O83" l="1"/>
  <c r="Q43"/>
  <c r="T43" s="1"/>
  <c r="P43"/>
  <c r="S43" s="1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Q20"/>
  <c r="T20" s="1"/>
  <c r="Q21"/>
  <c r="T21" s="1"/>
  <c r="Q22"/>
  <c r="T22" s="1"/>
  <c r="P20"/>
  <c r="S20" s="1"/>
  <c r="P21"/>
  <c r="S21" s="1"/>
  <c r="P22"/>
  <c r="S22" s="1"/>
  <c r="K62" l="1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P62"/>
  <c r="S62" s="1"/>
  <c r="Q62"/>
  <c r="T62" s="1"/>
  <c r="P63"/>
  <c r="S63" s="1"/>
  <c r="Q63"/>
  <c r="T63" s="1"/>
  <c r="P64"/>
  <c r="S64" s="1"/>
  <c r="Q64"/>
  <c r="T64" s="1"/>
  <c r="P65"/>
  <c r="S65" s="1"/>
  <c r="Q65"/>
  <c r="T65" s="1"/>
  <c r="P66"/>
  <c r="S66" s="1"/>
  <c r="Q66"/>
  <c r="T66" s="1"/>
  <c r="P67"/>
  <c r="S67" s="1"/>
  <c r="Q67"/>
  <c r="T67" s="1"/>
  <c r="P68"/>
  <c r="S68" s="1"/>
  <c r="Q68"/>
  <c r="T68" s="1"/>
  <c r="P69"/>
  <c r="S69" s="1"/>
  <c r="Q69"/>
  <c r="T69" s="1"/>
  <c r="P70"/>
  <c r="S70" s="1"/>
  <c r="Q70"/>
  <c r="T70" s="1"/>
  <c r="P71"/>
  <c r="S71" s="1"/>
  <c r="Q71"/>
  <c r="T71" s="1"/>
  <c r="P72"/>
  <c r="S72" s="1"/>
  <c r="Q72"/>
  <c r="T72" s="1"/>
  <c r="P73"/>
  <c r="S73" s="1"/>
  <c r="Q73"/>
  <c r="T73" s="1"/>
  <c r="P74"/>
  <c r="S74" s="1"/>
  <c r="Q74"/>
  <c r="T74" s="1"/>
  <c r="P75"/>
  <c r="S75" s="1"/>
  <c r="Q75"/>
  <c r="T75" s="1"/>
  <c r="P76"/>
  <c r="S76" s="1"/>
  <c r="Q76"/>
  <c r="T76" s="1"/>
  <c r="P77"/>
  <c r="S77" s="1"/>
  <c r="Q77"/>
  <c r="T77" s="1"/>
  <c r="P78"/>
  <c r="S78" s="1"/>
  <c r="Q78"/>
  <c r="T78" s="1"/>
  <c r="P79"/>
  <c r="S79" s="1"/>
  <c r="Q79"/>
  <c r="T79" s="1"/>
  <c r="P80"/>
  <c r="S80" s="1"/>
  <c r="Q80"/>
  <c r="T80" s="1"/>
  <c r="P81"/>
  <c r="S81" s="1"/>
  <c r="Q81"/>
  <c r="T81" s="1"/>
  <c r="P82"/>
  <c r="S82" s="1"/>
  <c r="Q82"/>
  <c r="T82" s="1"/>
  <c r="P18"/>
  <c r="S18" s="1"/>
  <c r="Q18"/>
  <c r="T18" s="1"/>
  <c r="P19"/>
  <c r="S19" s="1"/>
  <c r="Q19"/>
  <c r="T19" s="1"/>
  <c r="P23"/>
  <c r="S23" s="1"/>
  <c r="Q23"/>
  <c r="T23" s="1"/>
  <c r="P24"/>
  <c r="S24" s="1"/>
  <c r="Q24"/>
  <c r="T24" s="1"/>
  <c r="P25"/>
  <c r="S25" s="1"/>
  <c r="Q25"/>
  <c r="T25" s="1"/>
  <c r="P26"/>
  <c r="S26" s="1"/>
  <c r="Q26"/>
  <c r="T26" s="1"/>
  <c r="P27"/>
  <c r="S27" s="1"/>
  <c r="Q27"/>
  <c r="T27" s="1"/>
  <c r="P28"/>
  <c r="S28" s="1"/>
  <c r="Q28"/>
  <c r="T28" s="1"/>
  <c r="P29"/>
  <c r="S29" s="1"/>
  <c r="Q29"/>
  <c r="T29" s="1"/>
  <c r="P30"/>
  <c r="S30" s="1"/>
  <c r="Q30"/>
  <c r="T30" s="1"/>
  <c r="P31"/>
  <c r="S31" s="1"/>
  <c r="Q31"/>
  <c r="T31" s="1"/>
  <c r="P32"/>
  <c r="S32" s="1"/>
  <c r="Q32"/>
  <c r="T32" s="1"/>
  <c r="P33"/>
  <c r="S33" s="1"/>
  <c r="Q33"/>
  <c r="T33" s="1"/>
  <c r="P34"/>
  <c r="S34" s="1"/>
  <c r="Q34"/>
  <c r="T34" s="1"/>
  <c r="P35"/>
  <c r="S35" s="1"/>
  <c r="Q35"/>
  <c r="T35" s="1"/>
  <c r="P36"/>
  <c r="S36" s="1"/>
  <c r="Q36"/>
  <c r="T36" s="1"/>
  <c r="P37"/>
  <c r="S37" s="1"/>
  <c r="Q37"/>
  <c r="T37" s="1"/>
  <c r="P38"/>
  <c r="S38" s="1"/>
  <c r="Q38"/>
  <c r="T38" s="1"/>
  <c r="P39"/>
  <c r="S39" s="1"/>
  <c r="Q39"/>
  <c r="T39" s="1"/>
  <c r="P40"/>
  <c r="S40" s="1"/>
  <c r="Q40"/>
  <c r="T40" s="1"/>
  <c r="P41"/>
  <c r="S41" s="1"/>
  <c r="Q41"/>
  <c r="T41" s="1"/>
  <c r="P42"/>
  <c r="S42" s="1"/>
  <c r="Q42"/>
  <c r="T42" s="1"/>
  <c r="P44"/>
  <c r="S44" s="1"/>
  <c r="Q44"/>
  <c r="T44" s="1"/>
  <c r="P45"/>
  <c r="S45" s="1"/>
  <c r="Q45"/>
  <c r="T45" s="1"/>
  <c r="P46"/>
  <c r="S46" s="1"/>
  <c r="Q46"/>
  <c r="T46" s="1"/>
  <c r="P47"/>
  <c r="S47" s="1"/>
  <c r="Q47"/>
  <c r="T47" s="1"/>
  <c r="P48"/>
  <c r="S48" s="1"/>
  <c r="Q48"/>
  <c r="T48" s="1"/>
  <c r="P49"/>
  <c r="S49" s="1"/>
  <c r="Q49"/>
  <c r="T49" s="1"/>
  <c r="P50"/>
  <c r="S50" s="1"/>
  <c r="Q50"/>
  <c r="T50" s="1"/>
  <c r="P51"/>
  <c r="S51" s="1"/>
  <c r="Q51"/>
  <c r="T51" s="1"/>
  <c r="P52"/>
  <c r="S52" s="1"/>
  <c r="Q52"/>
  <c r="T52" s="1"/>
  <c r="P53"/>
  <c r="S53" s="1"/>
  <c r="Q53"/>
  <c r="T53" s="1"/>
  <c r="P54"/>
  <c r="S54" s="1"/>
  <c r="Q54"/>
  <c r="T54" s="1"/>
  <c r="P55"/>
  <c r="S55" s="1"/>
  <c r="Q55"/>
  <c r="T55" s="1"/>
  <c r="P56"/>
  <c r="S56" s="1"/>
  <c r="Q56"/>
  <c r="T56" s="1"/>
  <c r="P57"/>
  <c r="S57" s="1"/>
  <c r="Q57"/>
  <c r="T57" s="1"/>
  <c r="P58"/>
  <c r="S58" s="1"/>
  <c r="Q58"/>
  <c r="T58" s="1"/>
  <c r="P59"/>
  <c r="S59" s="1"/>
  <c r="Q59"/>
  <c r="T59" s="1"/>
  <c r="P60"/>
  <c r="S60" s="1"/>
  <c r="Q60"/>
  <c r="T60" s="1"/>
  <c r="P61"/>
  <c r="S61" s="1"/>
  <c r="Q61"/>
  <c r="T61" s="1"/>
  <c r="Q17"/>
  <c r="T17" s="1"/>
  <c r="P17"/>
  <c r="S17" s="1"/>
  <c r="K17"/>
  <c r="K85" l="1"/>
  <c r="K84"/>
  <c r="K83"/>
  <c r="K87" l="1"/>
  <c r="K88"/>
  <c r="K90" l="1"/>
</calcChain>
</file>

<file path=xl/sharedStrings.xml><?xml version="1.0" encoding="utf-8"?>
<sst xmlns="http://schemas.openxmlformats.org/spreadsheetml/2006/main" count="126" uniqueCount="102">
  <si>
    <t>№</t>
  </si>
  <si>
    <t>Вид</t>
  </si>
  <si>
    <t>Наименование</t>
  </si>
  <si>
    <t>Размер</t>
  </si>
  <si>
    <t>Кол-во</t>
  </si>
  <si>
    <t>Артикул</t>
  </si>
  <si>
    <t>Кровать односпальная</t>
  </si>
  <si>
    <t>Матрас односпальный</t>
  </si>
  <si>
    <t>90х200x17</t>
  </si>
  <si>
    <t>Матрас двуспальный</t>
  </si>
  <si>
    <t>160х200х17</t>
  </si>
  <si>
    <t>ИТОГО</t>
  </si>
  <si>
    <t>Скидка</t>
  </si>
  <si>
    <t>Вес, кг</t>
  </si>
  <si>
    <t>Объем, м3</t>
  </si>
  <si>
    <t>Доставка</t>
  </si>
  <si>
    <t>Сборка</t>
  </si>
  <si>
    <t>СУММА ЗАКАЗА</t>
  </si>
  <si>
    <t>Вес</t>
  </si>
  <si>
    <t>Объем</t>
  </si>
  <si>
    <t>Тел./факс (495) 973-33-44/484-50-24</t>
  </si>
  <si>
    <t xml:space="preserve">Вишня оксфорд  </t>
  </si>
  <si>
    <t xml:space="preserve">Ясень шимо темный </t>
  </si>
  <si>
    <t xml:space="preserve">Ясень шимо светлый  </t>
  </si>
  <si>
    <t xml:space="preserve">Орех      </t>
  </si>
  <si>
    <t xml:space="preserve">Дуб беленый                  </t>
  </si>
  <si>
    <t xml:space="preserve">Дуб Венге   </t>
  </si>
  <si>
    <t>96х206х36</t>
  </si>
  <si>
    <t>Кровать двухспальная</t>
  </si>
  <si>
    <t>166х206х36</t>
  </si>
  <si>
    <t>186х206х36</t>
  </si>
  <si>
    <t>180х200х17</t>
  </si>
  <si>
    <t>Прикроватная панель</t>
  </si>
  <si>
    <t>150х15х1,6</t>
  </si>
  <si>
    <t>263х15х1,6</t>
  </si>
  <si>
    <t>291х15х1,6</t>
  </si>
  <si>
    <t>150х105х1,6</t>
  </si>
  <si>
    <t>263х105х1,6</t>
  </si>
  <si>
    <t>291х105х1,6</t>
  </si>
  <si>
    <t>Тумба прикроватная с полкой</t>
  </si>
  <si>
    <t>47х45х55</t>
  </si>
  <si>
    <t>Тумба прикроватная с двумя ящиками</t>
  </si>
  <si>
    <t>Тумба прикроватная с одним ящиком</t>
  </si>
  <si>
    <t>Тумба под фригобар</t>
  </si>
  <si>
    <t>61х61х75</t>
  </si>
  <si>
    <t>Комод</t>
  </si>
  <si>
    <t>157х45х75</t>
  </si>
  <si>
    <t>Шкаф трехсекционный (гардероб / полки)</t>
  </si>
  <si>
    <t>132х60х199</t>
  </si>
  <si>
    <t>Шкаф-купе двухсекционный (гардероб / полки)</t>
  </si>
  <si>
    <t>125х60х199</t>
  </si>
  <si>
    <t>Шкаф-гардероб</t>
  </si>
  <si>
    <t>60х45х199</t>
  </si>
  <si>
    <t>60х60х199</t>
  </si>
  <si>
    <t>Шкаф двухсекционный (гардероб / полки)</t>
  </si>
  <si>
    <t>90х45х199</t>
  </si>
  <si>
    <t>90х60х199</t>
  </si>
  <si>
    <t>132х45х199</t>
  </si>
  <si>
    <t>Шкаф-витрина</t>
  </si>
  <si>
    <t>73х45х199</t>
  </si>
  <si>
    <t>Стол с фригобаром (левый)</t>
  </si>
  <si>
    <t>132х61х75</t>
  </si>
  <si>
    <t>Стол с фригобаром (правый)</t>
  </si>
  <si>
    <t>Стол с тумбой (левый)</t>
  </si>
  <si>
    <t>Стол с тумбой (правый)</t>
  </si>
  <si>
    <t>Стол с фригобаром и тумбой (левый)</t>
  </si>
  <si>
    <t>176х61х75</t>
  </si>
  <si>
    <t>Стол с фригобаром и тумбой (правый)</t>
  </si>
  <si>
    <t>Стол обеденный</t>
  </si>
  <si>
    <t>80х80х75</t>
  </si>
  <si>
    <t>132х80х75</t>
  </si>
  <si>
    <t>Стол журнальный</t>
  </si>
  <si>
    <t>70х50х45</t>
  </si>
  <si>
    <t>Стол туалетный</t>
  </si>
  <si>
    <t>74х45х75</t>
  </si>
  <si>
    <t>Подставка для багажа</t>
  </si>
  <si>
    <t>90х45х67</t>
  </si>
  <si>
    <t>90х60х67</t>
  </si>
  <si>
    <t>Панель c крючками</t>
  </si>
  <si>
    <t>40х3,2х132</t>
  </si>
  <si>
    <t>50х3,2х132</t>
  </si>
  <si>
    <t>Зеркало</t>
  </si>
  <si>
    <t>50х3х80</t>
  </si>
  <si>
    <t>50х3х132</t>
  </si>
  <si>
    <t>Полка на стену</t>
  </si>
  <si>
    <t>65х22х40</t>
  </si>
  <si>
    <t>Россия, 127591, г. Москва, Дмитровское ш, д.108, стр.3</t>
  </si>
  <si>
    <t>Адрес эл. почты:   moscom.mebel@gmail.com</t>
  </si>
  <si>
    <t>Цена с        НДС 20%</t>
  </si>
  <si>
    <t>Стоимость с НДС 20%</t>
  </si>
  <si>
    <t>Разнос</t>
  </si>
  <si>
    <t>Ортопедическое основание</t>
  </si>
  <si>
    <t>90х200</t>
  </si>
  <si>
    <t>160х200</t>
  </si>
  <si>
    <t>180х200</t>
  </si>
  <si>
    <t>Общий Вес</t>
  </si>
  <si>
    <t>Общий Объем</t>
  </si>
  <si>
    <t>Интернет  сайт:    https://moscom-mebel.ru/</t>
  </si>
  <si>
    <t xml:space="preserve">Цвет*    </t>
  </si>
  <si>
    <t>* Представлены стандартные цвета</t>
  </si>
  <si>
    <t>Цена 22 на сайт</t>
  </si>
  <si>
    <t>Стоимость 22</t>
  </si>
</sst>
</file>

<file path=xl/styles.xml><?xml version="1.0" encoding="utf-8"?>
<styleSheet xmlns="http://schemas.openxmlformats.org/spreadsheetml/2006/main">
  <numFmts count="1">
    <numFmt numFmtId="164" formatCode="#,##0.00\ &quot;₽&quot;"/>
  </numFmts>
  <fonts count="7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67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horizontal="center" vertical="center" wrapText="1"/>
    </xf>
    <xf numFmtId="164" fontId="4" fillId="0" borderId="0" xfId="0" applyNumberFormat="1" applyFont="1"/>
    <xf numFmtId="0" fontId="3" fillId="0" borderId="0" xfId="0" applyFont="1"/>
    <xf numFmtId="0" fontId="0" fillId="0" borderId="12" xfId="0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0" fillId="0" borderId="13" xfId="0" applyBorder="1" applyAlignment="1" applyProtection="1">
      <alignment horizontal="center" vertical="center" wrapText="1"/>
      <protection locked="0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0" fontId="4" fillId="0" borderId="1" xfId="0" applyFont="1" applyBorder="1" applyAlignment="1">
      <alignment horizontal="center" vertical="center"/>
    </xf>
    <xf numFmtId="9" fontId="4" fillId="0" borderId="0" xfId="1" applyFont="1"/>
    <xf numFmtId="164" fontId="0" fillId="0" borderId="1" xfId="0" applyNumberFormat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164" fontId="0" fillId="0" borderId="13" xfId="0" applyNumberFormat="1" applyBorder="1" applyAlignment="1" applyProtection="1">
      <alignment horizontal="center" vertical="center" wrapText="1"/>
      <protection hidden="1"/>
    </xf>
    <xf numFmtId="164" fontId="0" fillId="0" borderId="10" xfId="0" applyNumberFormat="1" applyBorder="1" applyAlignment="1" applyProtection="1">
      <alignment horizontal="center" vertical="center" wrapText="1"/>
      <protection hidden="1"/>
    </xf>
    <xf numFmtId="0" fontId="1" fillId="0" borderId="15" xfId="0" applyFont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hidden="1"/>
    </xf>
    <xf numFmtId="164" fontId="0" fillId="0" borderId="3" xfId="0" applyNumberFormat="1" applyBorder="1" applyAlignment="1" applyProtection="1">
      <alignment horizontal="center" vertical="center" wrapText="1"/>
      <protection hidden="1"/>
    </xf>
    <xf numFmtId="164" fontId="0" fillId="0" borderId="1" xfId="0" applyNumberFormat="1" applyBorder="1" applyAlignment="1">
      <alignment horizontal="center" vertical="center" wrapText="1"/>
    </xf>
    <xf numFmtId="164" fontId="0" fillId="0" borderId="3" xfId="0" applyNumberFormat="1" applyBorder="1" applyAlignment="1">
      <alignment horizontal="center" vertical="center" wrapText="1"/>
    </xf>
    <xf numFmtId="164" fontId="2" fillId="0" borderId="16" xfId="0" applyNumberFormat="1" applyFont="1" applyBorder="1" applyAlignment="1">
      <alignment horizontal="center" vertical="center" wrapText="1"/>
    </xf>
    <xf numFmtId="164" fontId="2" fillId="0" borderId="20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64" fontId="0" fillId="0" borderId="1" xfId="0" applyNumberFormat="1" applyBorder="1" applyAlignment="1" applyProtection="1">
      <alignment horizontal="center" vertical="center" wrapText="1"/>
      <protection locked="0"/>
    </xf>
    <xf numFmtId="164" fontId="0" fillId="0" borderId="3" xfId="0" applyNumberFormat="1" applyBorder="1" applyAlignment="1" applyProtection="1">
      <alignment horizontal="center" vertical="center" wrapText="1"/>
      <protection locked="0"/>
    </xf>
    <xf numFmtId="2" fontId="0" fillId="0" borderId="1" xfId="0" applyNumberFormat="1" applyBorder="1" applyAlignment="1">
      <alignment horizontal="center" vertical="center" wrapText="1"/>
    </xf>
    <xf numFmtId="2" fontId="0" fillId="0" borderId="3" xfId="0" applyNumberFormat="1" applyBorder="1" applyAlignment="1">
      <alignment horizontal="center" vertical="center" wrapText="1"/>
    </xf>
    <xf numFmtId="164" fontId="2" fillId="0" borderId="21" xfId="0" applyNumberFormat="1" applyFont="1" applyBorder="1" applyAlignment="1">
      <alignment horizontal="right" vertical="center" wrapText="1"/>
    </xf>
    <xf numFmtId="164" fontId="2" fillId="0" borderId="19" xfId="0" applyNumberFormat="1" applyFont="1" applyBorder="1" applyAlignment="1">
      <alignment horizontal="right" vertical="center" wrapText="1"/>
    </xf>
    <xf numFmtId="164" fontId="2" fillId="0" borderId="17" xfId="0" applyNumberFormat="1" applyFont="1" applyBorder="1" applyAlignment="1">
      <alignment horizontal="right" vertical="center" wrapText="1"/>
    </xf>
    <xf numFmtId="164" fontId="0" fillId="0" borderId="4" xfId="0" applyNumberFormat="1" applyBorder="1" applyAlignment="1">
      <alignment horizontal="right" vertical="center" wrapText="1"/>
    </xf>
    <xf numFmtId="164" fontId="0" fillId="0" borderId="5" xfId="0" applyNumberFormat="1" applyBorder="1" applyAlignment="1">
      <alignment horizontal="right" vertical="center" wrapText="1"/>
    </xf>
    <xf numFmtId="164" fontId="0" fillId="0" borderId="6" xfId="0" applyNumberFormat="1" applyBorder="1" applyAlignment="1">
      <alignment horizontal="right" vertical="center" wrapText="1"/>
    </xf>
    <xf numFmtId="0" fontId="0" fillId="0" borderId="9" xfId="0" applyBorder="1" applyAlignment="1">
      <alignment horizontal="center"/>
    </xf>
    <xf numFmtId="10" fontId="0" fillId="0" borderId="9" xfId="0" applyNumberFormat="1" applyBorder="1" applyAlignment="1" applyProtection="1">
      <alignment horizontal="center" vertical="center" wrapText="1"/>
      <protection locked="0"/>
    </xf>
    <xf numFmtId="10" fontId="0" fillId="0" borderId="11" xfId="0" applyNumberFormat="1" applyBorder="1" applyAlignment="1" applyProtection="1">
      <alignment horizontal="center" vertical="center" wrapText="1"/>
      <protection locked="0"/>
    </xf>
    <xf numFmtId="164" fontId="0" fillId="0" borderId="25" xfId="0" applyNumberFormat="1" applyBorder="1" applyAlignment="1">
      <alignment horizontal="right" vertical="center" wrapText="1"/>
    </xf>
    <xf numFmtId="164" fontId="0" fillId="0" borderId="27" xfId="0" applyNumberFormat="1" applyBorder="1" applyAlignment="1">
      <alignment horizontal="right" vertical="center" wrapText="1"/>
    </xf>
    <xf numFmtId="164" fontId="0" fillId="0" borderId="26" xfId="0" applyNumberFormat="1" applyBorder="1" applyAlignment="1">
      <alignment horizontal="right" vertical="center" wrapText="1"/>
    </xf>
    <xf numFmtId="0" fontId="0" fillId="0" borderId="22" xfId="0" applyBorder="1" applyAlignment="1">
      <alignment horizontal="right" vertical="center" wrapText="1"/>
    </xf>
    <xf numFmtId="0" fontId="0" fillId="0" borderId="9" xfId="0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164" fontId="0" fillId="0" borderId="7" xfId="0" applyNumberFormat="1" applyBorder="1" applyAlignment="1" applyProtection="1">
      <alignment horizontal="center" vertical="center" wrapText="1"/>
      <protection hidden="1"/>
    </xf>
    <xf numFmtId="164" fontId="0" fillId="0" borderId="8" xfId="0" applyNumberFormat="1" applyBorder="1" applyAlignment="1" applyProtection="1">
      <alignment horizontal="center" vertical="center" wrapText="1"/>
      <protection hidden="1"/>
    </xf>
    <xf numFmtId="164" fontId="0" fillId="0" borderId="2" xfId="0" applyNumberFormat="1" applyBorder="1" applyAlignment="1">
      <alignment horizontal="right" vertical="center" wrapText="1"/>
    </xf>
    <xf numFmtId="164" fontId="0" fillId="0" borderId="1" xfId="0" applyNumberFormat="1" applyBorder="1" applyAlignment="1">
      <alignment horizontal="right" vertical="center" wrapText="1"/>
    </xf>
  </cellXfs>
  <cellStyles count="2">
    <cellStyle name="Обычный" xfId="0" builtinId="0"/>
    <cellStyle name="Процентный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</xdr:row>
      <xdr:rowOff>9524</xdr:rowOff>
    </xdr:from>
    <xdr:to>
      <xdr:col>9</xdr:col>
      <xdr:colOff>104775</xdr:colOff>
      <xdr:row>3</xdr:row>
      <xdr:rowOff>171450</xdr:rowOff>
    </xdr:to>
    <xdr:sp macro="" textlink="">
      <xdr:nvSpPr>
        <xdr:cNvPr id="3" name="WordArt 2" descr="Мебель для оснащения гостиниц,домов отдыха, пансионатов, санаториев"/>
        <xdr:cNvSpPr>
          <a:spLocks noChangeArrowheads="1" noChangeShapeType="1" noTextEdit="1"/>
        </xdr:cNvSpPr>
      </xdr:nvSpPr>
      <xdr:spPr bwMode="auto">
        <a:xfrm>
          <a:off x="3619500" y="200024"/>
          <a:ext cx="3228975" cy="542926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Мебель для оснащения гостиниц, 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домов отдыха, пансионатов</a:t>
          </a:r>
        </a:p>
        <a:p>
          <a:pPr algn="ctr" rtl="0"/>
          <a:r>
            <a:rPr lang="ru-RU" sz="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и санаториев</a:t>
          </a:r>
        </a:p>
      </xdr:txBody>
    </xdr:sp>
    <xdr:clientData/>
  </xdr:twoCellAnchor>
  <xdr:twoCellAnchor editAs="oneCell">
    <xdr:from>
      <xdr:col>8</xdr:col>
      <xdr:colOff>9524</xdr:colOff>
      <xdr:row>10</xdr:row>
      <xdr:rowOff>9525</xdr:rowOff>
    </xdr:from>
    <xdr:to>
      <xdr:col>9</xdr:col>
      <xdr:colOff>1</xdr:colOff>
      <xdr:row>14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43624" y="2295525"/>
          <a:ext cx="771527" cy="752475"/>
        </a:xfrm>
        <a:prstGeom prst="rect">
          <a:avLst/>
        </a:prstGeom>
      </xdr:spPr>
    </xdr:pic>
    <xdr:clientData/>
  </xdr:twoCellAnchor>
  <xdr:twoCellAnchor editAs="oneCell">
    <xdr:from>
      <xdr:col>5</xdr:col>
      <xdr:colOff>11907</xdr:colOff>
      <xdr:row>10</xdr:row>
      <xdr:rowOff>11905</xdr:rowOff>
    </xdr:from>
    <xdr:to>
      <xdr:col>6</xdr:col>
      <xdr:colOff>1</xdr:colOff>
      <xdr:row>14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02857" y="2297905"/>
          <a:ext cx="769144" cy="7500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10</xdr:row>
      <xdr:rowOff>9525</xdr:rowOff>
    </xdr:from>
    <xdr:to>
      <xdr:col>7</xdr:col>
      <xdr:colOff>0</xdr:colOff>
      <xdr:row>14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400550" y="2295525"/>
          <a:ext cx="781050" cy="752476"/>
        </a:xfrm>
        <a:prstGeom prst="rect">
          <a:avLst/>
        </a:prstGeom>
      </xdr:spPr>
    </xdr:pic>
    <xdr:clientData/>
  </xdr:twoCellAnchor>
  <xdr:twoCellAnchor editAs="oneCell">
    <xdr:from>
      <xdr:col>7</xdr:col>
      <xdr:colOff>11907</xdr:colOff>
      <xdr:row>10</xdr:row>
      <xdr:rowOff>9525</xdr:rowOff>
    </xdr:from>
    <xdr:to>
      <xdr:col>8</xdr:col>
      <xdr:colOff>0</xdr:colOff>
      <xdr:row>14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64957" y="2295525"/>
          <a:ext cx="769143" cy="752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10</xdr:row>
      <xdr:rowOff>9525</xdr:rowOff>
    </xdr:from>
    <xdr:to>
      <xdr:col>10</xdr:col>
      <xdr:colOff>1</xdr:colOff>
      <xdr:row>14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24675" y="2295525"/>
          <a:ext cx="771526" cy="752476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11907</xdr:colOff>
      <xdr:row>10</xdr:row>
      <xdr:rowOff>12701</xdr:rowOff>
    </xdr:from>
    <xdr:to>
      <xdr:col>11</xdr:col>
      <xdr:colOff>1</xdr:colOff>
      <xdr:row>14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708107" y="2298701"/>
          <a:ext cx="769144" cy="7493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476251</xdr:colOff>
      <xdr:row>1</xdr:row>
      <xdr:rowOff>19050</xdr:rowOff>
    </xdr:from>
    <xdr:to>
      <xdr:col>11</xdr:col>
      <xdr:colOff>562189</xdr:colOff>
      <xdr:row>4</xdr:row>
      <xdr:rowOff>120941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7219951" y="209550"/>
          <a:ext cx="1648038" cy="721016"/>
        </a:xfrm>
        <a:prstGeom prst="rect">
          <a:avLst/>
        </a:prstGeom>
      </xdr:spPr>
    </xdr:pic>
    <xdr:clientData/>
  </xdr:twoCellAnchor>
  <xdr:twoCellAnchor>
    <xdr:from>
      <xdr:col>3</xdr:col>
      <xdr:colOff>9526</xdr:colOff>
      <xdr:row>16</xdr:row>
      <xdr:rowOff>9525</xdr:rowOff>
    </xdr:from>
    <xdr:to>
      <xdr:col>3</xdr:col>
      <xdr:colOff>1229347</xdr:colOff>
      <xdr:row>16</xdr:row>
      <xdr:rowOff>920325</xdr:rowOff>
    </xdr:to>
    <xdr:pic>
      <xdr:nvPicPr>
        <xdr:cNvPr id="1029" name="Picture 5" descr="Кровать одно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00126" y="3714750"/>
          <a:ext cx="1219821" cy="9108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17</xdr:row>
      <xdr:rowOff>28574</xdr:rowOff>
    </xdr:from>
    <xdr:to>
      <xdr:col>3</xdr:col>
      <xdr:colOff>1232889</xdr:colOff>
      <xdr:row>17</xdr:row>
      <xdr:rowOff>921599</xdr:rowOff>
    </xdr:to>
    <xdr:pic>
      <xdr:nvPicPr>
        <xdr:cNvPr id="1030" name="Picture 6" descr="Кровать двух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00126" y="4667249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18</xdr:row>
      <xdr:rowOff>19050</xdr:rowOff>
    </xdr:from>
    <xdr:to>
      <xdr:col>3</xdr:col>
      <xdr:colOff>1232889</xdr:colOff>
      <xdr:row>18</xdr:row>
      <xdr:rowOff>940650</xdr:rowOff>
    </xdr:to>
    <xdr:pic>
      <xdr:nvPicPr>
        <xdr:cNvPr id="1031" name="Picture 7" descr="Кровать двухспальная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00126" y="5600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22</xdr:row>
      <xdr:rowOff>9525</xdr:rowOff>
    </xdr:from>
    <xdr:to>
      <xdr:col>3</xdr:col>
      <xdr:colOff>1232889</xdr:colOff>
      <xdr:row>22</xdr:row>
      <xdr:rowOff>931125</xdr:rowOff>
    </xdr:to>
    <xdr:pic>
      <xdr:nvPicPr>
        <xdr:cNvPr id="1034" name="Picture 10" descr="Матрас одно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000126" y="65532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23</xdr:row>
      <xdr:rowOff>19050</xdr:rowOff>
    </xdr:from>
    <xdr:to>
      <xdr:col>4</xdr:col>
      <xdr:colOff>4164</xdr:colOff>
      <xdr:row>23</xdr:row>
      <xdr:rowOff>940650</xdr:rowOff>
    </xdr:to>
    <xdr:pic>
      <xdr:nvPicPr>
        <xdr:cNvPr id="1035" name="Picture 11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9651" y="7505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24</xdr:row>
      <xdr:rowOff>19050</xdr:rowOff>
    </xdr:from>
    <xdr:to>
      <xdr:col>4</xdr:col>
      <xdr:colOff>4164</xdr:colOff>
      <xdr:row>24</xdr:row>
      <xdr:rowOff>940650</xdr:rowOff>
    </xdr:to>
    <xdr:pic>
      <xdr:nvPicPr>
        <xdr:cNvPr id="1036" name="Picture 12" descr="Матрас двуспальный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09651" y="8467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25</xdr:row>
      <xdr:rowOff>19050</xdr:rowOff>
    </xdr:from>
    <xdr:to>
      <xdr:col>3</xdr:col>
      <xdr:colOff>1216157</xdr:colOff>
      <xdr:row>25</xdr:row>
      <xdr:rowOff>921600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000126" y="9410700"/>
          <a:ext cx="1206631" cy="902550"/>
        </a:xfrm>
        <a:prstGeom prst="rect">
          <a:avLst/>
        </a:prstGeom>
      </xdr:spPr>
    </xdr:pic>
    <xdr:clientData/>
  </xdr:twoCellAnchor>
  <xdr:twoCellAnchor>
    <xdr:from>
      <xdr:col>3</xdr:col>
      <xdr:colOff>19051</xdr:colOff>
      <xdr:row>26</xdr:row>
      <xdr:rowOff>9525</xdr:rowOff>
    </xdr:from>
    <xdr:to>
      <xdr:col>4</xdr:col>
      <xdr:colOff>4164</xdr:colOff>
      <xdr:row>26</xdr:row>
      <xdr:rowOff>931125</xdr:rowOff>
    </xdr:to>
    <xdr:pic>
      <xdr:nvPicPr>
        <xdr:cNvPr id="1037" name="Picture 13" descr="Прикроватная панель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09651" y="103441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27</xdr:row>
      <xdr:rowOff>28575</xdr:rowOff>
    </xdr:from>
    <xdr:to>
      <xdr:col>3</xdr:col>
      <xdr:colOff>1232889</xdr:colOff>
      <xdr:row>27</xdr:row>
      <xdr:rowOff>950175</xdr:rowOff>
    </xdr:to>
    <xdr:pic>
      <xdr:nvPicPr>
        <xdr:cNvPr id="1038" name="Picture 14" descr="Прикроватная панель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00126" y="113061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28</xdr:row>
      <xdr:rowOff>28574</xdr:rowOff>
    </xdr:from>
    <xdr:to>
      <xdr:col>4</xdr:col>
      <xdr:colOff>4164</xdr:colOff>
      <xdr:row>28</xdr:row>
      <xdr:rowOff>921599</xdr:rowOff>
    </xdr:to>
    <xdr:pic>
      <xdr:nvPicPr>
        <xdr:cNvPr id="1039" name="Picture 15" descr="Прикроватная панель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09651" y="12268199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29</xdr:row>
      <xdr:rowOff>9525</xdr:rowOff>
    </xdr:from>
    <xdr:to>
      <xdr:col>3</xdr:col>
      <xdr:colOff>1232889</xdr:colOff>
      <xdr:row>29</xdr:row>
      <xdr:rowOff>931125</xdr:rowOff>
    </xdr:to>
    <xdr:pic>
      <xdr:nvPicPr>
        <xdr:cNvPr id="1040" name="Picture 16" descr="Прикроватная панель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0126" y="131826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30</xdr:row>
      <xdr:rowOff>19050</xdr:rowOff>
    </xdr:from>
    <xdr:to>
      <xdr:col>3</xdr:col>
      <xdr:colOff>1232889</xdr:colOff>
      <xdr:row>30</xdr:row>
      <xdr:rowOff>940650</xdr:rowOff>
    </xdr:to>
    <xdr:pic>
      <xdr:nvPicPr>
        <xdr:cNvPr id="1041" name="Picture 17" descr="Прикроватная панель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0126" y="141351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31</xdr:row>
      <xdr:rowOff>19050</xdr:rowOff>
    </xdr:from>
    <xdr:to>
      <xdr:col>4</xdr:col>
      <xdr:colOff>4164</xdr:colOff>
      <xdr:row>31</xdr:row>
      <xdr:rowOff>921600</xdr:rowOff>
    </xdr:to>
    <xdr:pic>
      <xdr:nvPicPr>
        <xdr:cNvPr id="1042" name="Picture 18" descr="Тумба прикроватная с полкой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009651" y="15106650"/>
          <a:ext cx="1223363" cy="902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32</xdr:row>
      <xdr:rowOff>9525</xdr:rowOff>
    </xdr:from>
    <xdr:to>
      <xdr:col>4</xdr:col>
      <xdr:colOff>4164</xdr:colOff>
      <xdr:row>32</xdr:row>
      <xdr:rowOff>931125</xdr:rowOff>
    </xdr:to>
    <xdr:pic>
      <xdr:nvPicPr>
        <xdr:cNvPr id="1043" name="Picture 19" descr="Тумба прикроватная с одним ящиком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009651" y="160210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33</xdr:row>
      <xdr:rowOff>19049</xdr:rowOff>
    </xdr:from>
    <xdr:to>
      <xdr:col>3</xdr:col>
      <xdr:colOff>1232889</xdr:colOff>
      <xdr:row>33</xdr:row>
      <xdr:rowOff>912074</xdr:rowOff>
    </xdr:to>
    <xdr:pic>
      <xdr:nvPicPr>
        <xdr:cNvPr id="1044" name="Picture 20" descr="Тумба прикроватная с двумя ящиками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00126" y="16983074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34</xdr:row>
      <xdr:rowOff>28574</xdr:rowOff>
    </xdr:from>
    <xdr:to>
      <xdr:col>3</xdr:col>
      <xdr:colOff>1232889</xdr:colOff>
      <xdr:row>34</xdr:row>
      <xdr:rowOff>921599</xdr:rowOff>
    </xdr:to>
    <xdr:pic>
      <xdr:nvPicPr>
        <xdr:cNvPr id="1045" name="Picture 21" descr="Тумба под фригобар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00126" y="17926049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19050</xdr:colOff>
      <xdr:row>35</xdr:row>
      <xdr:rowOff>28574</xdr:rowOff>
    </xdr:from>
    <xdr:to>
      <xdr:col>3</xdr:col>
      <xdr:colOff>1237229</xdr:colOff>
      <xdr:row>35</xdr:row>
      <xdr:rowOff>950174</xdr:rowOff>
    </xdr:to>
    <xdr:pic>
      <xdr:nvPicPr>
        <xdr:cNvPr id="78" name="Рисунок 77" descr="http://xn--80accmbifxhgimbb9s.xn--p1ai/images/katalog_mebeli/Next/Tumbi/8766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09650" y="18859499"/>
          <a:ext cx="1218179" cy="92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19051</xdr:colOff>
      <xdr:row>36</xdr:row>
      <xdr:rowOff>9525</xdr:rowOff>
    </xdr:from>
    <xdr:to>
      <xdr:col>4</xdr:col>
      <xdr:colOff>4164</xdr:colOff>
      <xdr:row>36</xdr:row>
      <xdr:rowOff>931125</xdr:rowOff>
    </xdr:to>
    <xdr:pic>
      <xdr:nvPicPr>
        <xdr:cNvPr id="1047" name="Picture 23" descr="Шкаф-купе двухсекционный (гардероб / полки)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09651" y="207549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37</xdr:row>
      <xdr:rowOff>9525</xdr:rowOff>
    </xdr:from>
    <xdr:to>
      <xdr:col>4</xdr:col>
      <xdr:colOff>4164</xdr:colOff>
      <xdr:row>37</xdr:row>
      <xdr:rowOff>931125</xdr:rowOff>
    </xdr:to>
    <xdr:pic>
      <xdr:nvPicPr>
        <xdr:cNvPr id="1048" name="Picture 24" descr="Шкаф-гардероб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09651" y="216979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38</xdr:row>
      <xdr:rowOff>9525</xdr:rowOff>
    </xdr:from>
    <xdr:to>
      <xdr:col>3</xdr:col>
      <xdr:colOff>1232889</xdr:colOff>
      <xdr:row>38</xdr:row>
      <xdr:rowOff>931125</xdr:rowOff>
    </xdr:to>
    <xdr:pic>
      <xdr:nvPicPr>
        <xdr:cNvPr id="1049" name="Picture 25" descr="Шкаф-гардероб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00126" y="226409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39</xdr:row>
      <xdr:rowOff>9525</xdr:rowOff>
    </xdr:from>
    <xdr:to>
      <xdr:col>3</xdr:col>
      <xdr:colOff>1232889</xdr:colOff>
      <xdr:row>39</xdr:row>
      <xdr:rowOff>931125</xdr:rowOff>
    </xdr:to>
    <xdr:pic>
      <xdr:nvPicPr>
        <xdr:cNvPr id="1050" name="Picture 26" descr="Шкаф двухсекционный (гардероб / полки)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00126" y="235839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40</xdr:row>
      <xdr:rowOff>19050</xdr:rowOff>
    </xdr:from>
    <xdr:to>
      <xdr:col>4</xdr:col>
      <xdr:colOff>4164</xdr:colOff>
      <xdr:row>40</xdr:row>
      <xdr:rowOff>921600</xdr:rowOff>
    </xdr:to>
    <xdr:pic>
      <xdr:nvPicPr>
        <xdr:cNvPr id="1051" name="Picture 27" descr="Шкаф двухсекционный (гардероб / полки)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009651" y="27470100"/>
          <a:ext cx="1223363" cy="90255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41</xdr:row>
      <xdr:rowOff>9525</xdr:rowOff>
    </xdr:from>
    <xdr:to>
      <xdr:col>3</xdr:col>
      <xdr:colOff>1232889</xdr:colOff>
      <xdr:row>41</xdr:row>
      <xdr:rowOff>931125</xdr:rowOff>
    </xdr:to>
    <xdr:pic>
      <xdr:nvPicPr>
        <xdr:cNvPr id="1052" name="Picture 28" descr="Шкаф трехсекционный (гардероб / полки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6" y="254698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43</xdr:row>
      <xdr:rowOff>19050</xdr:rowOff>
    </xdr:from>
    <xdr:to>
      <xdr:col>3</xdr:col>
      <xdr:colOff>1232889</xdr:colOff>
      <xdr:row>43</xdr:row>
      <xdr:rowOff>940650</xdr:rowOff>
    </xdr:to>
    <xdr:pic>
      <xdr:nvPicPr>
        <xdr:cNvPr id="1053" name="Picture 29" descr="Шкаф-витрина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00126" y="264223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44</xdr:row>
      <xdr:rowOff>9525</xdr:rowOff>
    </xdr:from>
    <xdr:to>
      <xdr:col>4</xdr:col>
      <xdr:colOff>4164</xdr:colOff>
      <xdr:row>44</xdr:row>
      <xdr:rowOff>931125</xdr:rowOff>
    </xdr:to>
    <xdr:pic>
      <xdr:nvPicPr>
        <xdr:cNvPr id="1054" name="Picture 30" descr="Стол с фригобаром (левый)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09651" y="273558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45</xdr:row>
      <xdr:rowOff>28575</xdr:rowOff>
    </xdr:from>
    <xdr:to>
      <xdr:col>4</xdr:col>
      <xdr:colOff>4164</xdr:colOff>
      <xdr:row>45</xdr:row>
      <xdr:rowOff>950175</xdr:rowOff>
    </xdr:to>
    <xdr:pic>
      <xdr:nvPicPr>
        <xdr:cNvPr id="1055" name="Picture 31" descr="Стол с фригобаром (правый)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09651" y="283083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46</xdr:row>
      <xdr:rowOff>28575</xdr:rowOff>
    </xdr:from>
    <xdr:to>
      <xdr:col>4</xdr:col>
      <xdr:colOff>4164</xdr:colOff>
      <xdr:row>46</xdr:row>
      <xdr:rowOff>950175</xdr:rowOff>
    </xdr:to>
    <xdr:pic>
      <xdr:nvPicPr>
        <xdr:cNvPr id="1056" name="Picture 32" descr="Стол с тумбой (левый)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09651" y="292703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47</xdr:row>
      <xdr:rowOff>28574</xdr:rowOff>
    </xdr:from>
    <xdr:to>
      <xdr:col>3</xdr:col>
      <xdr:colOff>1232889</xdr:colOff>
      <xdr:row>47</xdr:row>
      <xdr:rowOff>921599</xdr:rowOff>
    </xdr:to>
    <xdr:pic>
      <xdr:nvPicPr>
        <xdr:cNvPr id="1057" name="Picture 33" descr="Стол с тумбой (правый)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000126" y="30241874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48</xdr:row>
      <xdr:rowOff>9525</xdr:rowOff>
    </xdr:from>
    <xdr:to>
      <xdr:col>4</xdr:col>
      <xdr:colOff>4164</xdr:colOff>
      <xdr:row>48</xdr:row>
      <xdr:rowOff>931125</xdr:rowOff>
    </xdr:to>
    <xdr:pic>
      <xdr:nvPicPr>
        <xdr:cNvPr id="1058" name="Picture 34" descr="Стол с фригобаром и тумбой (левый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009651" y="311562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49</xdr:row>
      <xdr:rowOff>28575</xdr:rowOff>
    </xdr:from>
    <xdr:to>
      <xdr:col>4</xdr:col>
      <xdr:colOff>4164</xdr:colOff>
      <xdr:row>49</xdr:row>
      <xdr:rowOff>950175</xdr:rowOff>
    </xdr:to>
    <xdr:pic>
      <xdr:nvPicPr>
        <xdr:cNvPr id="1059" name="Picture 35" descr="Стол с фригобаром и тумбой (правый)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9651" y="321087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50</xdr:row>
      <xdr:rowOff>9525</xdr:rowOff>
    </xdr:from>
    <xdr:to>
      <xdr:col>3</xdr:col>
      <xdr:colOff>1232889</xdr:colOff>
      <xdr:row>50</xdr:row>
      <xdr:rowOff>931125</xdr:rowOff>
    </xdr:to>
    <xdr:pic>
      <xdr:nvPicPr>
        <xdr:cNvPr id="1060" name="Picture 36" descr="Стол обеденный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000126" y="330517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51</xdr:row>
      <xdr:rowOff>9525</xdr:rowOff>
    </xdr:from>
    <xdr:to>
      <xdr:col>4</xdr:col>
      <xdr:colOff>4164</xdr:colOff>
      <xdr:row>51</xdr:row>
      <xdr:rowOff>931125</xdr:rowOff>
    </xdr:to>
    <xdr:pic>
      <xdr:nvPicPr>
        <xdr:cNvPr id="1061" name="Picture 37" descr="Стол обеденный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09651" y="33994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52</xdr:row>
      <xdr:rowOff>28575</xdr:rowOff>
    </xdr:from>
    <xdr:to>
      <xdr:col>4</xdr:col>
      <xdr:colOff>4164</xdr:colOff>
      <xdr:row>52</xdr:row>
      <xdr:rowOff>950175</xdr:rowOff>
    </xdr:to>
    <xdr:pic>
      <xdr:nvPicPr>
        <xdr:cNvPr id="1062" name="Picture 38" descr="Стол журнальный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009651" y="349472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53</xdr:row>
      <xdr:rowOff>19050</xdr:rowOff>
    </xdr:from>
    <xdr:to>
      <xdr:col>3</xdr:col>
      <xdr:colOff>1232889</xdr:colOff>
      <xdr:row>53</xdr:row>
      <xdr:rowOff>940650</xdr:rowOff>
    </xdr:to>
    <xdr:pic>
      <xdr:nvPicPr>
        <xdr:cNvPr id="1063" name="Picture 39" descr="Стол туалетный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000126" y="358997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54</xdr:row>
      <xdr:rowOff>19050</xdr:rowOff>
    </xdr:from>
    <xdr:to>
      <xdr:col>4</xdr:col>
      <xdr:colOff>4164</xdr:colOff>
      <xdr:row>54</xdr:row>
      <xdr:rowOff>940650</xdr:rowOff>
    </xdr:to>
    <xdr:pic>
      <xdr:nvPicPr>
        <xdr:cNvPr id="1064" name="Picture 40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009651" y="368617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55</xdr:row>
      <xdr:rowOff>28574</xdr:rowOff>
    </xdr:from>
    <xdr:to>
      <xdr:col>3</xdr:col>
      <xdr:colOff>1232889</xdr:colOff>
      <xdr:row>55</xdr:row>
      <xdr:rowOff>921599</xdr:rowOff>
    </xdr:to>
    <xdr:pic>
      <xdr:nvPicPr>
        <xdr:cNvPr id="1065" name="Picture 41" descr="Подставка для багажа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00126" y="37833299"/>
          <a:ext cx="1223363" cy="893025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56</xdr:row>
      <xdr:rowOff>19050</xdr:rowOff>
    </xdr:from>
    <xdr:to>
      <xdr:col>3</xdr:col>
      <xdr:colOff>1232889</xdr:colOff>
      <xdr:row>56</xdr:row>
      <xdr:rowOff>940650</xdr:rowOff>
    </xdr:to>
    <xdr:pic>
      <xdr:nvPicPr>
        <xdr:cNvPr id="1066" name="Picture 42" descr="Панель c крючками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000126" y="387477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57</xdr:row>
      <xdr:rowOff>19050</xdr:rowOff>
    </xdr:from>
    <xdr:to>
      <xdr:col>4</xdr:col>
      <xdr:colOff>4164</xdr:colOff>
      <xdr:row>57</xdr:row>
      <xdr:rowOff>940650</xdr:rowOff>
    </xdr:to>
    <xdr:pic>
      <xdr:nvPicPr>
        <xdr:cNvPr id="1067" name="Picture 43" descr="Панель c крючками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009651" y="3969067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9526</xdr:colOff>
      <xdr:row>58</xdr:row>
      <xdr:rowOff>9525</xdr:rowOff>
    </xdr:from>
    <xdr:to>
      <xdr:col>3</xdr:col>
      <xdr:colOff>1232889</xdr:colOff>
      <xdr:row>58</xdr:row>
      <xdr:rowOff>931125</xdr:rowOff>
    </xdr:to>
    <xdr:pic>
      <xdr:nvPicPr>
        <xdr:cNvPr id="1068" name="Picture 44" descr="Зеркало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000126" y="40624125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59</xdr:row>
      <xdr:rowOff>19050</xdr:rowOff>
    </xdr:from>
    <xdr:to>
      <xdr:col>4</xdr:col>
      <xdr:colOff>4164</xdr:colOff>
      <xdr:row>59</xdr:row>
      <xdr:rowOff>940650</xdr:rowOff>
    </xdr:to>
    <xdr:pic>
      <xdr:nvPicPr>
        <xdr:cNvPr id="1069" name="Picture 45" descr="Зеркало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09651" y="4158615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3</xdr:col>
      <xdr:colOff>19051</xdr:colOff>
      <xdr:row>60</xdr:row>
      <xdr:rowOff>9525</xdr:rowOff>
    </xdr:from>
    <xdr:to>
      <xdr:col>4</xdr:col>
      <xdr:colOff>4164</xdr:colOff>
      <xdr:row>60</xdr:row>
      <xdr:rowOff>931125</xdr:rowOff>
    </xdr:to>
    <xdr:pic>
      <xdr:nvPicPr>
        <xdr:cNvPr id="1070" name="Picture 46" descr="Полка на стену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09651" y="42519600"/>
          <a:ext cx="1223363" cy="921600"/>
        </a:xfrm>
        <a:prstGeom prst="rect">
          <a:avLst/>
        </a:prstGeom>
        <a:noFill/>
      </xdr:spPr>
    </xdr:pic>
    <xdr:clientData/>
  </xdr:twoCellAnchor>
  <xdr:twoCellAnchor>
    <xdr:from>
      <xdr:col>2</xdr:col>
      <xdr:colOff>0</xdr:colOff>
      <xdr:row>1</xdr:row>
      <xdr:rowOff>0</xdr:rowOff>
    </xdr:from>
    <xdr:to>
      <xdr:col>3</xdr:col>
      <xdr:colOff>923925</xdr:colOff>
      <xdr:row>2</xdr:row>
      <xdr:rowOff>219075</xdr:rowOff>
    </xdr:to>
    <xdr:pic>
      <xdr:nvPicPr>
        <xdr:cNvPr id="6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71475" y="190500"/>
          <a:ext cx="1543050" cy="409575"/>
        </a:xfrm>
        <a:prstGeom prst="rect">
          <a:avLst/>
        </a:prstGeom>
        <a:solidFill>
          <a:srgbClr val="FFFFFF">
            <a:alpha val="0"/>
          </a:srgbClr>
        </a:solidFill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</xdr:colOff>
      <xdr:row>19</xdr:row>
      <xdr:rowOff>47625</xdr:rowOff>
    </xdr:from>
    <xdr:to>
      <xdr:col>4</xdr:col>
      <xdr:colOff>0</xdr:colOff>
      <xdr:row>19</xdr:row>
      <xdr:rowOff>957519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57275" y="6638925"/>
          <a:ext cx="1171575" cy="909894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20</xdr:row>
      <xdr:rowOff>47625</xdr:rowOff>
    </xdr:from>
    <xdr:to>
      <xdr:col>3</xdr:col>
      <xdr:colOff>1228724</xdr:colOff>
      <xdr:row>20</xdr:row>
      <xdr:rowOff>952499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09650" y="7600950"/>
          <a:ext cx="1209674" cy="90487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21</xdr:row>
      <xdr:rowOff>38100</xdr:rowOff>
    </xdr:from>
    <xdr:to>
      <xdr:col>3</xdr:col>
      <xdr:colOff>1219199</xdr:colOff>
      <xdr:row>21</xdr:row>
      <xdr:rowOff>942974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00125" y="8553450"/>
          <a:ext cx="1209674" cy="904874"/>
        </a:xfrm>
        <a:prstGeom prst="rect">
          <a:avLst/>
        </a:prstGeom>
      </xdr:spPr>
    </xdr:pic>
    <xdr:clientData/>
  </xdr:twoCellAnchor>
  <xdr:twoCellAnchor>
    <xdr:from>
      <xdr:col>3</xdr:col>
      <xdr:colOff>9525</xdr:colOff>
      <xdr:row>42</xdr:row>
      <xdr:rowOff>19050</xdr:rowOff>
    </xdr:from>
    <xdr:to>
      <xdr:col>3</xdr:col>
      <xdr:colOff>1232888</xdr:colOff>
      <xdr:row>42</xdr:row>
      <xdr:rowOff>921600</xdr:rowOff>
    </xdr:to>
    <xdr:pic>
      <xdr:nvPicPr>
        <xdr:cNvPr id="64" name="Picture 28" descr="Шкаф трехсекционный (гардероб / полки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000125" y="29356050"/>
          <a:ext cx="1223363" cy="9025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3:U90"/>
  <sheetViews>
    <sheetView tabSelected="1" zoomScaleNormal="100" zoomScaleSheetLayoutView="100" workbookViewId="0">
      <selection activeCell="N1" sqref="N1:T1048576"/>
    </sheetView>
  </sheetViews>
  <sheetFormatPr defaultRowHeight="15"/>
  <cols>
    <col min="1" max="1" width="1.42578125" customWidth="1"/>
    <col min="2" max="2" width="4.140625" customWidth="1"/>
    <col min="3" max="3" width="9.28515625" customWidth="1"/>
    <col min="4" max="4" width="18.5703125" customWidth="1"/>
    <col min="5" max="5" width="20.85546875" customWidth="1"/>
    <col min="6" max="11" width="11.7109375" customWidth="1"/>
    <col min="12" max="12" width="8.85546875" customWidth="1"/>
    <col min="13" max="13" width="3.42578125" style="8" customWidth="1"/>
    <col min="14" max="15" width="13.7109375" style="5" hidden="1" customWidth="1"/>
    <col min="16" max="16" width="13" style="5" hidden="1" customWidth="1"/>
    <col min="17" max="17" width="17.85546875" style="5" hidden="1" customWidth="1"/>
    <col min="18" max="18" width="15.42578125" style="5" hidden="1" customWidth="1"/>
    <col min="19" max="19" width="14.28515625" style="5" hidden="1" customWidth="1"/>
    <col min="20" max="20" width="20.7109375" style="5" hidden="1" customWidth="1"/>
    <col min="21" max="21" width="9.140625" style="8" customWidth="1"/>
    <col min="22" max="22" width="9.140625" customWidth="1"/>
  </cols>
  <sheetData>
    <row r="3" spans="2:20" ht="18.75" customHeight="1"/>
    <row r="4" spans="2:20">
      <c r="C4" s="4" t="s">
        <v>86</v>
      </c>
    </row>
    <row r="5" spans="2:20">
      <c r="C5" s="4" t="s">
        <v>20</v>
      </c>
    </row>
    <row r="6" spans="2:20">
      <c r="C6" s="4" t="s">
        <v>97</v>
      </c>
    </row>
    <row r="7" spans="2:20">
      <c r="C7" s="4" t="s">
        <v>87</v>
      </c>
    </row>
    <row r="8" spans="2:20">
      <c r="C8" s="4"/>
    </row>
    <row r="10" spans="2:20" ht="45">
      <c r="E10" s="43" t="s">
        <v>98</v>
      </c>
      <c r="F10" s="2" t="s">
        <v>25</v>
      </c>
      <c r="G10" s="2" t="s">
        <v>26</v>
      </c>
      <c r="H10" s="2" t="s">
        <v>24</v>
      </c>
      <c r="I10" s="2" t="s">
        <v>21</v>
      </c>
      <c r="J10" s="2" t="s">
        <v>23</v>
      </c>
      <c r="K10" s="2" t="s">
        <v>22</v>
      </c>
    </row>
    <row r="11" spans="2:20">
      <c r="C11" s="4"/>
      <c r="E11" s="43"/>
      <c r="F11" s="1"/>
      <c r="G11" s="1"/>
      <c r="H11" s="1"/>
      <c r="I11" s="1"/>
      <c r="J11" s="1"/>
      <c r="K11" s="1"/>
    </row>
    <row r="12" spans="2:20">
      <c r="C12" s="4"/>
      <c r="E12" s="43"/>
      <c r="F12" s="1"/>
      <c r="G12" s="1"/>
      <c r="H12" s="1"/>
      <c r="I12" s="1"/>
      <c r="J12" s="1"/>
      <c r="K12" s="1"/>
    </row>
    <row r="13" spans="2:20">
      <c r="C13" s="4"/>
      <c r="E13" s="43"/>
      <c r="F13" s="1"/>
      <c r="G13" s="1"/>
      <c r="H13" s="1"/>
      <c r="I13" s="1"/>
      <c r="J13" s="1"/>
      <c r="K13" s="1"/>
    </row>
    <row r="14" spans="2:20">
      <c r="C14" s="4"/>
      <c r="E14" s="43"/>
      <c r="F14" s="1"/>
      <c r="G14" s="1"/>
      <c r="H14" s="1"/>
      <c r="I14" s="1"/>
      <c r="J14" s="1"/>
      <c r="K14" s="1"/>
    </row>
    <row r="15" spans="2:20" ht="21" customHeight="1" thickBot="1">
      <c r="C15" s="4"/>
      <c r="E15" s="54" t="s">
        <v>99</v>
      </c>
      <c r="F15" s="54"/>
      <c r="G15" s="54"/>
      <c r="H15" s="54"/>
      <c r="I15" s="54"/>
      <c r="J15" s="54"/>
      <c r="K15" s="54"/>
    </row>
    <row r="16" spans="2:20" ht="30.75" thickBot="1">
      <c r="B16" s="10" t="s">
        <v>0</v>
      </c>
      <c r="C16" s="11" t="s">
        <v>5</v>
      </c>
      <c r="D16" s="12" t="s">
        <v>1</v>
      </c>
      <c r="E16" s="15" t="s">
        <v>2</v>
      </c>
      <c r="F16" s="11" t="s">
        <v>3</v>
      </c>
      <c r="G16" s="13" t="s">
        <v>18</v>
      </c>
      <c r="H16" s="13" t="s">
        <v>19</v>
      </c>
      <c r="I16" s="11" t="s">
        <v>4</v>
      </c>
      <c r="J16" s="24" t="s">
        <v>88</v>
      </c>
      <c r="K16" s="35" t="s">
        <v>89</v>
      </c>
      <c r="L16" s="36"/>
      <c r="N16" s="6" t="s">
        <v>100</v>
      </c>
      <c r="O16" s="6" t="s">
        <v>101</v>
      </c>
      <c r="P16" s="6" t="s">
        <v>18</v>
      </c>
      <c r="Q16" s="6" t="s">
        <v>19</v>
      </c>
      <c r="S16" s="6" t="s">
        <v>95</v>
      </c>
      <c r="T16" s="6" t="s">
        <v>96</v>
      </c>
    </row>
    <row r="17" spans="2:20" ht="73.5" customHeight="1">
      <c r="B17" s="9">
        <v>1</v>
      </c>
      <c r="C17" s="20">
        <v>8002</v>
      </c>
      <c r="E17" s="21" t="s">
        <v>6</v>
      </c>
      <c r="F17" s="14" t="s">
        <v>27</v>
      </c>
      <c r="G17" s="14">
        <v>44</v>
      </c>
      <c r="H17" s="14">
        <v>5.0000000000000001E-3</v>
      </c>
      <c r="I17" s="26">
        <v>0</v>
      </c>
      <c r="J17" s="27">
        <f>N17-N17*$K$89</f>
        <v>4300</v>
      </c>
      <c r="K17" s="33">
        <f>I17*J17</f>
        <v>0</v>
      </c>
      <c r="L17" s="34"/>
      <c r="N17" s="31">
        <v>4300</v>
      </c>
      <c r="O17" s="25">
        <f>I17*N17</f>
        <v>0</v>
      </c>
      <c r="P17" s="29">
        <f>G17</f>
        <v>44</v>
      </c>
      <c r="Q17" s="29">
        <f>H17</f>
        <v>5.0000000000000001E-3</v>
      </c>
      <c r="S17" s="29">
        <f t="shared" ref="S17:S48" si="0">I17*P17</f>
        <v>0</v>
      </c>
      <c r="T17" s="29">
        <f t="shared" ref="T17:T48" si="1">I17*Q17</f>
        <v>0</v>
      </c>
    </row>
    <row r="18" spans="2:20" ht="74.25" customHeight="1">
      <c r="B18" s="3">
        <v>2</v>
      </c>
      <c r="C18" s="19">
        <v>8005</v>
      </c>
      <c r="D18" s="1"/>
      <c r="E18" s="19" t="s">
        <v>28</v>
      </c>
      <c r="F18" s="18" t="s">
        <v>29</v>
      </c>
      <c r="G18" s="23">
        <v>54</v>
      </c>
      <c r="H18" s="23">
        <v>8.0000000000000002E-3</v>
      </c>
      <c r="I18" s="26">
        <v>0</v>
      </c>
      <c r="J18" s="28">
        <f t="shared" ref="J18:J81" si="2">N18-N18*$K$89</f>
        <v>5590</v>
      </c>
      <c r="K18" s="33">
        <f t="shared" ref="K18:K61" si="3">I18*J18</f>
        <v>0</v>
      </c>
      <c r="L18" s="34"/>
      <c r="N18" s="31">
        <v>5590</v>
      </c>
      <c r="O18" s="25">
        <f t="shared" ref="O18:O81" si="4">I18*N18</f>
        <v>0</v>
      </c>
      <c r="P18" s="29">
        <f t="shared" ref="P18:P61" si="5">G18</f>
        <v>54</v>
      </c>
      <c r="Q18" s="29">
        <f t="shared" ref="Q18:Q61" si="6">H18</f>
        <v>8.0000000000000002E-3</v>
      </c>
      <c r="S18" s="29">
        <f t="shared" si="0"/>
        <v>0</v>
      </c>
      <c r="T18" s="29">
        <f t="shared" si="1"/>
        <v>0</v>
      </c>
    </row>
    <row r="19" spans="2:20" ht="75.75" customHeight="1">
      <c r="B19" s="9">
        <v>3</v>
      </c>
      <c r="C19" s="19">
        <v>8006</v>
      </c>
      <c r="D19" s="1"/>
      <c r="E19" s="19" t="s">
        <v>28</v>
      </c>
      <c r="F19" s="18" t="s">
        <v>30</v>
      </c>
      <c r="G19" s="14">
        <v>58</v>
      </c>
      <c r="H19" s="14">
        <v>0.18859999999999999</v>
      </c>
      <c r="I19" s="26">
        <v>0</v>
      </c>
      <c r="J19" s="28">
        <f t="shared" si="2"/>
        <v>5890</v>
      </c>
      <c r="K19" s="33">
        <f t="shared" si="3"/>
        <v>0</v>
      </c>
      <c r="L19" s="34"/>
      <c r="N19" s="31">
        <v>5890</v>
      </c>
      <c r="O19" s="25">
        <f t="shared" si="4"/>
        <v>0</v>
      </c>
      <c r="P19" s="29">
        <f t="shared" si="5"/>
        <v>58</v>
      </c>
      <c r="Q19" s="29">
        <f t="shared" si="6"/>
        <v>0.18859999999999999</v>
      </c>
      <c r="S19" s="29">
        <f t="shared" si="0"/>
        <v>0</v>
      </c>
      <c r="T19" s="29">
        <f t="shared" si="1"/>
        <v>0</v>
      </c>
    </row>
    <row r="20" spans="2:20" ht="75.75" customHeight="1">
      <c r="B20" s="22">
        <v>4</v>
      </c>
      <c r="C20" s="23">
        <v>8112</v>
      </c>
      <c r="D20" s="1"/>
      <c r="E20" s="17" t="s">
        <v>91</v>
      </c>
      <c r="F20" s="23" t="s">
        <v>92</v>
      </c>
      <c r="G20" s="23">
        <v>10</v>
      </c>
      <c r="H20" s="23">
        <v>0.09</v>
      </c>
      <c r="I20" s="26">
        <v>0</v>
      </c>
      <c r="J20" s="32">
        <v>3050</v>
      </c>
      <c r="K20" s="33">
        <f t="shared" si="3"/>
        <v>0</v>
      </c>
      <c r="L20" s="34"/>
      <c r="N20" s="31">
        <v>3050</v>
      </c>
      <c r="O20" s="25">
        <f t="shared" si="4"/>
        <v>0</v>
      </c>
      <c r="P20" s="29">
        <f t="shared" si="5"/>
        <v>10</v>
      </c>
      <c r="Q20" s="29">
        <f t="shared" si="6"/>
        <v>0.09</v>
      </c>
      <c r="S20" s="29">
        <f t="shared" si="0"/>
        <v>0</v>
      </c>
      <c r="T20" s="29">
        <f t="shared" si="1"/>
        <v>0</v>
      </c>
    </row>
    <row r="21" spans="2:20" ht="75.75" customHeight="1">
      <c r="B21" s="9">
        <v>5</v>
      </c>
      <c r="C21" s="23">
        <v>8115</v>
      </c>
      <c r="D21" s="1"/>
      <c r="E21" s="17" t="s">
        <v>91</v>
      </c>
      <c r="F21" s="23" t="s">
        <v>93</v>
      </c>
      <c r="G21" s="23">
        <v>16</v>
      </c>
      <c r="H21" s="23">
        <v>0.16</v>
      </c>
      <c r="I21" s="26">
        <v>0</v>
      </c>
      <c r="J21" s="32">
        <v>4580</v>
      </c>
      <c r="K21" s="33">
        <f t="shared" si="3"/>
        <v>0</v>
      </c>
      <c r="L21" s="34"/>
      <c r="N21" s="31">
        <v>4580</v>
      </c>
      <c r="O21" s="25">
        <f t="shared" si="4"/>
        <v>0</v>
      </c>
      <c r="P21" s="29">
        <f t="shared" si="5"/>
        <v>16</v>
      </c>
      <c r="Q21" s="29">
        <f t="shared" si="6"/>
        <v>0.16</v>
      </c>
      <c r="S21" s="29">
        <f t="shared" si="0"/>
        <v>0</v>
      </c>
      <c r="T21" s="29">
        <f t="shared" si="1"/>
        <v>0</v>
      </c>
    </row>
    <row r="22" spans="2:20" ht="75.75" customHeight="1">
      <c r="B22" s="22">
        <v>6</v>
      </c>
      <c r="C22" s="23">
        <v>8116</v>
      </c>
      <c r="D22" s="1"/>
      <c r="E22" s="17" t="s">
        <v>91</v>
      </c>
      <c r="F22" s="23" t="s">
        <v>94</v>
      </c>
      <c r="G22" s="14">
        <v>18</v>
      </c>
      <c r="H22" s="14">
        <v>0.18</v>
      </c>
      <c r="I22" s="26">
        <v>0</v>
      </c>
      <c r="J22" s="32">
        <v>4790</v>
      </c>
      <c r="K22" s="33">
        <f t="shared" si="3"/>
        <v>0</v>
      </c>
      <c r="L22" s="34"/>
      <c r="N22" s="31">
        <v>4790</v>
      </c>
      <c r="O22" s="25">
        <f t="shared" si="4"/>
        <v>0</v>
      </c>
      <c r="P22" s="29">
        <f t="shared" si="5"/>
        <v>18</v>
      </c>
      <c r="Q22" s="29">
        <f t="shared" si="6"/>
        <v>0.18</v>
      </c>
      <c r="S22" s="29">
        <f t="shared" si="0"/>
        <v>0</v>
      </c>
      <c r="T22" s="29">
        <f t="shared" si="1"/>
        <v>0</v>
      </c>
    </row>
    <row r="23" spans="2:20" ht="74.25" customHeight="1">
      <c r="B23" s="9">
        <v>7</v>
      </c>
      <c r="C23" s="19">
        <v>8102</v>
      </c>
      <c r="D23" s="1"/>
      <c r="E23" s="19" t="s">
        <v>7</v>
      </c>
      <c r="F23" s="18" t="s">
        <v>8</v>
      </c>
      <c r="G23" s="14">
        <v>10</v>
      </c>
      <c r="H23" s="14">
        <v>0.36</v>
      </c>
      <c r="I23" s="26">
        <v>0</v>
      </c>
      <c r="J23" s="32">
        <v>4510</v>
      </c>
      <c r="K23" s="33">
        <f t="shared" si="3"/>
        <v>0</v>
      </c>
      <c r="L23" s="34"/>
      <c r="N23" s="31">
        <v>4510</v>
      </c>
      <c r="O23" s="25">
        <f t="shared" si="4"/>
        <v>0</v>
      </c>
      <c r="P23" s="29">
        <f t="shared" si="5"/>
        <v>10</v>
      </c>
      <c r="Q23" s="29">
        <f t="shared" si="6"/>
        <v>0.36</v>
      </c>
      <c r="S23" s="29">
        <f t="shared" si="0"/>
        <v>0</v>
      </c>
      <c r="T23" s="29">
        <f t="shared" si="1"/>
        <v>0</v>
      </c>
    </row>
    <row r="24" spans="2:20" ht="75.75" customHeight="1">
      <c r="B24" s="22">
        <v>8</v>
      </c>
      <c r="C24" s="19">
        <v>8105</v>
      </c>
      <c r="D24" s="1"/>
      <c r="E24" s="19" t="s">
        <v>9</v>
      </c>
      <c r="F24" s="18" t="s">
        <v>10</v>
      </c>
      <c r="G24" s="14">
        <v>15</v>
      </c>
      <c r="H24" s="14">
        <v>0.64</v>
      </c>
      <c r="I24" s="26">
        <v>0</v>
      </c>
      <c r="J24" s="32">
        <v>7370</v>
      </c>
      <c r="K24" s="33">
        <f t="shared" si="3"/>
        <v>0</v>
      </c>
      <c r="L24" s="34"/>
      <c r="N24" s="31">
        <v>7370</v>
      </c>
      <c r="O24" s="25">
        <f t="shared" si="4"/>
        <v>0</v>
      </c>
      <c r="P24" s="29">
        <f t="shared" si="5"/>
        <v>15</v>
      </c>
      <c r="Q24" s="29">
        <f t="shared" si="6"/>
        <v>0.64</v>
      </c>
      <c r="S24" s="29">
        <f t="shared" si="0"/>
        <v>0</v>
      </c>
      <c r="T24" s="29">
        <f t="shared" si="1"/>
        <v>0</v>
      </c>
    </row>
    <row r="25" spans="2:20" ht="74.25" customHeight="1">
      <c r="B25" s="9">
        <v>9</v>
      </c>
      <c r="C25" s="19">
        <v>8106</v>
      </c>
      <c r="D25" s="1"/>
      <c r="E25" s="19" t="s">
        <v>9</v>
      </c>
      <c r="F25" s="18" t="s">
        <v>31</v>
      </c>
      <c r="G25" s="14">
        <v>17</v>
      </c>
      <c r="H25" s="14">
        <v>0.83</v>
      </c>
      <c r="I25" s="26">
        <v>0</v>
      </c>
      <c r="J25" s="32">
        <v>8190</v>
      </c>
      <c r="K25" s="33">
        <f t="shared" si="3"/>
        <v>0</v>
      </c>
      <c r="L25" s="34"/>
      <c r="N25" s="31">
        <v>8190</v>
      </c>
      <c r="O25" s="25">
        <f t="shared" si="4"/>
        <v>0</v>
      </c>
      <c r="P25" s="29">
        <f t="shared" si="5"/>
        <v>17</v>
      </c>
      <c r="Q25" s="29">
        <f t="shared" si="6"/>
        <v>0.83</v>
      </c>
      <c r="S25" s="29">
        <f t="shared" si="0"/>
        <v>0</v>
      </c>
      <c r="T25" s="29">
        <f t="shared" si="1"/>
        <v>0</v>
      </c>
    </row>
    <row r="26" spans="2:20" ht="74.25" customHeight="1">
      <c r="B26" s="22">
        <v>10</v>
      </c>
      <c r="C26" s="19">
        <v>8201</v>
      </c>
      <c r="D26" s="1"/>
      <c r="E26" s="19" t="s">
        <v>32</v>
      </c>
      <c r="F26" s="18" t="s">
        <v>33</v>
      </c>
      <c r="G26" s="14">
        <v>3</v>
      </c>
      <c r="H26" s="14">
        <v>4.4999999999999997E-3</v>
      </c>
      <c r="I26" s="26">
        <v>0</v>
      </c>
      <c r="J26" s="28">
        <f t="shared" si="2"/>
        <v>775</v>
      </c>
      <c r="K26" s="33">
        <f t="shared" si="3"/>
        <v>0</v>
      </c>
      <c r="L26" s="34"/>
      <c r="N26" s="31">
        <v>775</v>
      </c>
      <c r="O26" s="25">
        <f t="shared" si="4"/>
        <v>0</v>
      </c>
      <c r="P26" s="29">
        <f t="shared" si="5"/>
        <v>3</v>
      </c>
      <c r="Q26" s="29">
        <f t="shared" si="6"/>
        <v>4.4999999999999997E-3</v>
      </c>
      <c r="S26" s="29">
        <f t="shared" si="0"/>
        <v>0</v>
      </c>
      <c r="T26" s="29">
        <f t="shared" si="1"/>
        <v>0</v>
      </c>
    </row>
    <row r="27" spans="2:20" ht="74.25" customHeight="1">
      <c r="B27" s="9">
        <v>11</v>
      </c>
      <c r="C27" s="19">
        <v>8202</v>
      </c>
      <c r="D27" s="1"/>
      <c r="E27" s="19" t="s">
        <v>32</v>
      </c>
      <c r="F27" s="18" t="s">
        <v>34</v>
      </c>
      <c r="G27" s="14">
        <v>5</v>
      </c>
      <c r="H27" s="14">
        <v>8.0999999999999996E-3</v>
      </c>
      <c r="I27" s="26">
        <v>0</v>
      </c>
      <c r="J27" s="28">
        <f t="shared" si="2"/>
        <v>1110</v>
      </c>
      <c r="K27" s="33">
        <f t="shared" si="3"/>
        <v>0</v>
      </c>
      <c r="L27" s="34"/>
      <c r="N27" s="31">
        <v>1110</v>
      </c>
      <c r="O27" s="25">
        <f t="shared" si="4"/>
        <v>0</v>
      </c>
      <c r="P27" s="29">
        <f t="shared" si="5"/>
        <v>5</v>
      </c>
      <c r="Q27" s="29">
        <f t="shared" si="6"/>
        <v>8.0999999999999996E-3</v>
      </c>
      <c r="S27" s="29">
        <f t="shared" si="0"/>
        <v>0</v>
      </c>
      <c r="T27" s="29">
        <f t="shared" si="1"/>
        <v>0</v>
      </c>
    </row>
    <row r="28" spans="2:20" ht="75.75" customHeight="1">
      <c r="B28" s="22">
        <v>12</v>
      </c>
      <c r="C28" s="19">
        <v>8203</v>
      </c>
      <c r="D28" s="1"/>
      <c r="E28" s="19" t="s">
        <v>32</v>
      </c>
      <c r="F28" s="18" t="s">
        <v>35</v>
      </c>
      <c r="G28" s="14">
        <v>6</v>
      </c>
      <c r="H28" s="14">
        <v>8.9999999999999993E-3</v>
      </c>
      <c r="I28" s="26">
        <v>0</v>
      </c>
      <c r="J28" s="28">
        <f t="shared" si="2"/>
        <v>1180</v>
      </c>
      <c r="K28" s="33">
        <f t="shared" si="3"/>
        <v>0</v>
      </c>
      <c r="L28" s="34"/>
      <c r="N28" s="31">
        <v>1180</v>
      </c>
      <c r="O28" s="25">
        <f t="shared" si="4"/>
        <v>0</v>
      </c>
      <c r="P28" s="29">
        <f t="shared" si="5"/>
        <v>6</v>
      </c>
      <c r="Q28" s="29">
        <f t="shared" si="6"/>
        <v>8.9999999999999993E-3</v>
      </c>
      <c r="S28" s="29">
        <f t="shared" si="0"/>
        <v>0</v>
      </c>
      <c r="T28" s="29">
        <f t="shared" si="1"/>
        <v>0</v>
      </c>
    </row>
    <row r="29" spans="2:20" ht="73.5" customHeight="1">
      <c r="B29" s="9">
        <v>13</v>
      </c>
      <c r="C29" s="19">
        <v>8221</v>
      </c>
      <c r="D29" s="1"/>
      <c r="E29" s="19" t="s">
        <v>32</v>
      </c>
      <c r="F29" s="18" t="s">
        <v>36</v>
      </c>
      <c r="G29" s="14">
        <v>19</v>
      </c>
      <c r="H29" s="14">
        <v>4.9200000000000001E-2</v>
      </c>
      <c r="I29" s="26">
        <v>0</v>
      </c>
      <c r="J29" s="28">
        <f t="shared" si="2"/>
        <v>3610</v>
      </c>
      <c r="K29" s="33">
        <f t="shared" si="3"/>
        <v>0</v>
      </c>
      <c r="L29" s="34"/>
      <c r="N29" s="31">
        <v>3610</v>
      </c>
      <c r="O29" s="25">
        <f t="shared" si="4"/>
        <v>0</v>
      </c>
      <c r="P29" s="29">
        <f t="shared" si="5"/>
        <v>19</v>
      </c>
      <c r="Q29" s="29">
        <f t="shared" si="6"/>
        <v>4.9200000000000001E-2</v>
      </c>
      <c r="S29" s="29">
        <f t="shared" si="0"/>
        <v>0</v>
      </c>
      <c r="T29" s="29">
        <f t="shared" si="1"/>
        <v>0</v>
      </c>
    </row>
    <row r="30" spans="2:20" ht="74.25" customHeight="1">
      <c r="B30" s="22">
        <v>14</v>
      </c>
      <c r="C30" s="19">
        <v>8222</v>
      </c>
      <c r="D30" s="1"/>
      <c r="E30" s="19" t="s">
        <v>32</v>
      </c>
      <c r="F30" s="18" t="s">
        <v>37</v>
      </c>
      <c r="G30" s="14">
        <v>27.5</v>
      </c>
      <c r="H30" s="14">
        <v>6.3500000000000001E-2</v>
      </c>
      <c r="I30" s="26">
        <v>0</v>
      </c>
      <c r="J30" s="28">
        <f t="shared" si="2"/>
        <v>5970</v>
      </c>
      <c r="K30" s="33">
        <f t="shared" si="3"/>
        <v>0</v>
      </c>
      <c r="L30" s="34"/>
      <c r="N30" s="31">
        <v>5970</v>
      </c>
      <c r="O30" s="25">
        <f t="shared" si="4"/>
        <v>0</v>
      </c>
      <c r="P30" s="29">
        <f t="shared" si="5"/>
        <v>27.5</v>
      </c>
      <c r="Q30" s="29">
        <f t="shared" si="6"/>
        <v>6.3500000000000001E-2</v>
      </c>
      <c r="S30" s="29">
        <f t="shared" si="0"/>
        <v>0</v>
      </c>
      <c r="T30" s="29">
        <f t="shared" si="1"/>
        <v>0</v>
      </c>
    </row>
    <row r="31" spans="2:20" ht="76.5" customHeight="1">
      <c r="B31" s="9">
        <v>15</v>
      </c>
      <c r="C31" s="19">
        <v>8223</v>
      </c>
      <c r="D31" s="1"/>
      <c r="E31" s="19" t="s">
        <v>32</v>
      </c>
      <c r="F31" s="18" t="s">
        <v>38</v>
      </c>
      <c r="G31" s="14">
        <v>35</v>
      </c>
      <c r="H31" s="14">
        <v>8.3900000000000002E-2</v>
      </c>
      <c r="I31" s="26">
        <v>0</v>
      </c>
      <c r="J31" s="28">
        <f t="shared" si="2"/>
        <v>6360</v>
      </c>
      <c r="K31" s="33">
        <f t="shared" si="3"/>
        <v>0</v>
      </c>
      <c r="L31" s="34"/>
      <c r="N31" s="31">
        <v>6360</v>
      </c>
      <c r="O31" s="25">
        <f t="shared" si="4"/>
        <v>0</v>
      </c>
      <c r="P31" s="29">
        <f t="shared" si="5"/>
        <v>35</v>
      </c>
      <c r="Q31" s="29">
        <f t="shared" si="6"/>
        <v>8.3900000000000002E-2</v>
      </c>
      <c r="S31" s="29">
        <f t="shared" si="0"/>
        <v>0</v>
      </c>
      <c r="T31" s="29">
        <f t="shared" si="1"/>
        <v>0</v>
      </c>
    </row>
    <row r="32" spans="2:20" ht="72.75" customHeight="1">
      <c r="B32" s="22">
        <v>16</v>
      </c>
      <c r="C32" s="19">
        <v>8301</v>
      </c>
      <c r="D32" s="1"/>
      <c r="E32" s="19" t="s">
        <v>39</v>
      </c>
      <c r="F32" s="18" t="s">
        <v>40</v>
      </c>
      <c r="G32" s="14">
        <v>16</v>
      </c>
      <c r="H32" s="14">
        <v>9.1999999999999998E-2</v>
      </c>
      <c r="I32" s="26">
        <v>0</v>
      </c>
      <c r="J32" s="28">
        <f t="shared" si="2"/>
        <v>2600</v>
      </c>
      <c r="K32" s="33">
        <f t="shared" si="3"/>
        <v>0</v>
      </c>
      <c r="L32" s="34"/>
      <c r="N32" s="31">
        <v>2600</v>
      </c>
      <c r="O32" s="25">
        <f t="shared" si="4"/>
        <v>0</v>
      </c>
      <c r="P32" s="29">
        <f t="shared" si="5"/>
        <v>16</v>
      </c>
      <c r="Q32" s="29">
        <f t="shared" si="6"/>
        <v>9.1999999999999998E-2</v>
      </c>
      <c r="S32" s="29">
        <f t="shared" si="0"/>
        <v>0</v>
      </c>
      <c r="T32" s="29">
        <f t="shared" si="1"/>
        <v>0</v>
      </c>
    </row>
    <row r="33" spans="2:20" ht="75" customHeight="1">
      <c r="B33" s="9">
        <v>17</v>
      </c>
      <c r="C33" s="19">
        <v>8311</v>
      </c>
      <c r="D33" s="1"/>
      <c r="E33" s="19" t="s">
        <v>42</v>
      </c>
      <c r="F33" s="18" t="s">
        <v>40</v>
      </c>
      <c r="G33" s="14">
        <v>21</v>
      </c>
      <c r="H33" s="14">
        <v>9.2999999999999999E-2</v>
      </c>
      <c r="I33" s="26">
        <v>0</v>
      </c>
      <c r="J33" s="28">
        <f t="shared" si="2"/>
        <v>3915</v>
      </c>
      <c r="K33" s="33">
        <f t="shared" si="3"/>
        <v>0</v>
      </c>
      <c r="L33" s="34"/>
      <c r="N33" s="31">
        <v>3915</v>
      </c>
      <c r="O33" s="25">
        <f t="shared" si="4"/>
        <v>0</v>
      </c>
      <c r="P33" s="29">
        <f t="shared" si="5"/>
        <v>21</v>
      </c>
      <c r="Q33" s="29">
        <f t="shared" si="6"/>
        <v>9.2999999999999999E-2</v>
      </c>
      <c r="S33" s="29">
        <f t="shared" si="0"/>
        <v>0</v>
      </c>
      <c r="T33" s="29">
        <f t="shared" si="1"/>
        <v>0</v>
      </c>
    </row>
    <row r="34" spans="2:20" ht="73.5" customHeight="1">
      <c r="B34" s="22">
        <v>18</v>
      </c>
      <c r="C34" s="19">
        <v>8321</v>
      </c>
      <c r="D34" s="1"/>
      <c r="E34" s="19" t="s">
        <v>41</v>
      </c>
      <c r="F34" s="18" t="s">
        <v>40</v>
      </c>
      <c r="G34" s="14">
        <v>23</v>
      </c>
      <c r="H34" s="14">
        <v>9.4E-2</v>
      </c>
      <c r="I34" s="26">
        <v>0</v>
      </c>
      <c r="J34" s="28">
        <f t="shared" si="2"/>
        <v>5045</v>
      </c>
      <c r="K34" s="33">
        <f t="shared" si="3"/>
        <v>0</v>
      </c>
      <c r="L34" s="34"/>
      <c r="N34" s="31">
        <v>5045</v>
      </c>
      <c r="O34" s="25">
        <f t="shared" si="4"/>
        <v>0</v>
      </c>
      <c r="P34" s="29">
        <f t="shared" si="5"/>
        <v>23</v>
      </c>
      <c r="Q34" s="29">
        <f t="shared" si="6"/>
        <v>9.4E-2</v>
      </c>
      <c r="S34" s="29">
        <f t="shared" si="0"/>
        <v>0</v>
      </c>
      <c r="T34" s="29">
        <f t="shared" si="1"/>
        <v>0</v>
      </c>
    </row>
    <row r="35" spans="2:20" ht="73.5" customHeight="1">
      <c r="B35" s="9">
        <v>19</v>
      </c>
      <c r="C35" s="19">
        <v>8331</v>
      </c>
      <c r="D35" s="1"/>
      <c r="E35" s="19" t="s">
        <v>43</v>
      </c>
      <c r="F35" s="18" t="s">
        <v>44</v>
      </c>
      <c r="G35" s="14">
        <v>32.299999999999997</v>
      </c>
      <c r="H35" s="14">
        <v>6.0100000000000001E-2</v>
      </c>
      <c r="I35" s="26">
        <v>0</v>
      </c>
      <c r="J35" s="28">
        <f t="shared" si="2"/>
        <v>4475</v>
      </c>
      <c r="K35" s="33">
        <f t="shared" si="3"/>
        <v>0</v>
      </c>
      <c r="L35" s="34"/>
      <c r="N35" s="31">
        <v>4475</v>
      </c>
      <c r="O35" s="25">
        <f t="shared" si="4"/>
        <v>0</v>
      </c>
      <c r="P35" s="29">
        <f t="shared" si="5"/>
        <v>32.299999999999997</v>
      </c>
      <c r="Q35" s="29">
        <f t="shared" si="6"/>
        <v>6.0100000000000001E-2</v>
      </c>
      <c r="S35" s="29">
        <f t="shared" si="0"/>
        <v>0</v>
      </c>
      <c r="T35" s="29">
        <f t="shared" si="1"/>
        <v>0</v>
      </c>
    </row>
    <row r="36" spans="2:20" ht="75.75" customHeight="1">
      <c r="B36" s="22">
        <v>20</v>
      </c>
      <c r="C36" s="19">
        <v>8801</v>
      </c>
      <c r="D36" s="1"/>
      <c r="E36" s="19" t="s">
        <v>45</v>
      </c>
      <c r="F36" s="18" t="s">
        <v>46</v>
      </c>
      <c r="G36" s="14">
        <v>75.400000000000006</v>
      </c>
      <c r="H36" s="14">
        <v>0.16070000000000001</v>
      </c>
      <c r="I36" s="26">
        <v>0</v>
      </c>
      <c r="J36" s="28">
        <f t="shared" si="2"/>
        <v>23435</v>
      </c>
      <c r="K36" s="33">
        <f t="shared" si="3"/>
        <v>0</v>
      </c>
      <c r="L36" s="34"/>
      <c r="N36" s="31">
        <v>23435</v>
      </c>
      <c r="O36" s="25">
        <f t="shared" si="4"/>
        <v>0</v>
      </c>
      <c r="P36" s="29">
        <f t="shared" si="5"/>
        <v>75.400000000000006</v>
      </c>
      <c r="Q36" s="29">
        <f t="shared" si="6"/>
        <v>0.16070000000000001</v>
      </c>
      <c r="S36" s="29">
        <f t="shared" si="0"/>
        <v>0</v>
      </c>
      <c r="T36" s="29">
        <f t="shared" si="1"/>
        <v>0</v>
      </c>
    </row>
    <row r="37" spans="2:20" ht="74.25" customHeight="1">
      <c r="B37" s="9">
        <v>21</v>
      </c>
      <c r="C37" s="23">
        <v>8551</v>
      </c>
      <c r="D37" s="1"/>
      <c r="E37" s="23" t="s">
        <v>49</v>
      </c>
      <c r="F37" s="18" t="s">
        <v>50</v>
      </c>
      <c r="G37" s="14">
        <v>120</v>
      </c>
      <c r="H37" s="14">
        <v>0.35</v>
      </c>
      <c r="I37" s="26">
        <v>0</v>
      </c>
      <c r="J37" s="28">
        <f t="shared" si="2"/>
        <v>29020</v>
      </c>
      <c r="K37" s="33">
        <f t="shared" si="3"/>
        <v>0</v>
      </c>
      <c r="L37" s="34"/>
      <c r="N37" s="31">
        <v>29020</v>
      </c>
      <c r="O37" s="25">
        <f t="shared" si="4"/>
        <v>0</v>
      </c>
      <c r="P37" s="29">
        <f t="shared" si="5"/>
        <v>120</v>
      </c>
      <c r="Q37" s="29">
        <f t="shared" si="6"/>
        <v>0.35</v>
      </c>
      <c r="S37" s="29">
        <f t="shared" si="0"/>
        <v>0</v>
      </c>
      <c r="T37" s="29">
        <f t="shared" si="1"/>
        <v>0</v>
      </c>
    </row>
    <row r="38" spans="2:20" ht="74.25" customHeight="1">
      <c r="B38" s="22">
        <v>22</v>
      </c>
      <c r="C38" s="23">
        <v>8501</v>
      </c>
      <c r="D38" s="1"/>
      <c r="E38" s="23" t="s">
        <v>51</v>
      </c>
      <c r="F38" s="18" t="s">
        <v>52</v>
      </c>
      <c r="G38" s="14">
        <v>76.3</v>
      </c>
      <c r="H38" s="14">
        <v>0.15540000000000001</v>
      </c>
      <c r="I38" s="26">
        <v>0</v>
      </c>
      <c r="J38" s="28">
        <f t="shared" si="2"/>
        <v>8360</v>
      </c>
      <c r="K38" s="33">
        <f t="shared" si="3"/>
        <v>0</v>
      </c>
      <c r="L38" s="34"/>
      <c r="N38" s="31">
        <v>8360</v>
      </c>
      <c r="O38" s="25">
        <f t="shared" si="4"/>
        <v>0</v>
      </c>
      <c r="P38" s="29">
        <f t="shared" si="5"/>
        <v>76.3</v>
      </c>
      <c r="Q38" s="29">
        <f t="shared" si="6"/>
        <v>0.15540000000000001</v>
      </c>
      <c r="S38" s="29">
        <f t="shared" si="0"/>
        <v>0</v>
      </c>
      <c r="T38" s="29">
        <f t="shared" si="1"/>
        <v>0</v>
      </c>
    </row>
    <row r="39" spans="2:20" ht="74.25" customHeight="1">
      <c r="B39" s="9">
        <v>23</v>
      </c>
      <c r="C39" s="23">
        <v>8502</v>
      </c>
      <c r="D39" s="1"/>
      <c r="E39" s="23" t="s">
        <v>51</v>
      </c>
      <c r="F39" s="18" t="s">
        <v>53</v>
      </c>
      <c r="G39" s="14">
        <v>82.3</v>
      </c>
      <c r="H39" s="14">
        <v>0.17269999999999999</v>
      </c>
      <c r="I39" s="26">
        <v>0</v>
      </c>
      <c r="J39" s="28">
        <f t="shared" si="2"/>
        <v>9540</v>
      </c>
      <c r="K39" s="33">
        <f t="shared" si="3"/>
        <v>0</v>
      </c>
      <c r="L39" s="34"/>
      <c r="N39" s="31">
        <v>9540</v>
      </c>
      <c r="O39" s="25">
        <f t="shared" si="4"/>
        <v>0</v>
      </c>
      <c r="P39" s="29">
        <f t="shared" si="5"/>
        <v>82.3</v>
      </c>
      <c r="Q39" s="29">
        <f t="shared" si="6"/>
        <v>0.17269999999999999</v>
      </c>
      <c r="S39" s="29">
        <f t="shared" si="0"/>
        <v>0</v>
      </c>
      <c r="T39" s="29">
        <f t="shared" si="1"/>
        <v>0</v>
      </c>
    </row>
    <row r="40" spans="2:20" ht="74.25" customHeight="1">
      <c r="B40" s="22">
        <v>24</v>
      </c>
      <c r="C40" s="23">
        <v>8511</v>
      </c>
      <c r="D40" s="1"/>
      <c r="E40" s="23" t="s">
        <v>54</v>
      </c>
      <c r="F40" s="18" t="s">
        <v>55</v>
      </c>
      <c r="G40" s="14">
        <v>87.6</v>
      </c>
      <c r="H40" s="14">
        <v>0.15090000000000001</v>
      </c>
      <c r="I40" s="26">
        <v>0</v>
      </c>
      <c r="J40" s="28">
        <f t="shared" si="2"/>
        <v>13345</v>
      </c>
      <c r="K40" s="33">
        <f t="shared" si="3"/>
        <v>0</v>
      </c>
      <c r="L40" s="34"/>
      <c r="N40" s="31">
        <v>13345</v>
      </c>
      <c r="O40" s="25">
        <f t="shared" si="4"/>
        <v>0</v>
      </c>
      <c r="P40" s="29">
        <f t="shared" si="5"/>
        <v>87.6</v>
      </c>
      <c r="Q40" s="29">
        <f t="shared" si="6"/>
        <v>0.15090000000000001</v>
      </c>
      <c r="S40" s="29">
        <f t="shared" si="0"/>
        <v>0</v>
      </c>
      <c r="T40" s="29">
        <f t="shared" si="1"/>
        <v>0</v>
      </c>
    </row>
    <row r="41" spans="2:20" ht="74.25" customHeight="1">
      <c r="B41" s="9">
        <v>25</v>
      </c>
      <c r="C41" s="23">
        <v>8212</v>
      </c>
      <c r="D41" s="1"/>
      <c r="E41" s="23" t="s">
        <v>54</v>
      </c>
      <c r="F41" s="18" t="s">
        <v>56</v>
      </c>
      <c r="G41" s="14">
        <v>105.6</v>
      </c>
      <c r="H41" s="14">
        <v>0.1802</v>
      </c>
      <c r="I41" s="26">
        <v>0</v>
      </c>
      <c r="J41" s="28">
        <f t="shared" si="2"/>
        <v>15640</v>
      </c>
      <c r="K41" s="33">
        <f t="shared" si="3"/>
        <v>0</v>
      </c>
      <c r="L41" s="34"/>
      <c r="N41" s="31">
        <v>15640</v>
      </c>
      <c r="O41" s="25">
        <f t="shared" si="4"/>
        <v>0</v>
      </c>
      <c r="P41" s="29">
        <f t="shared" si="5"/>
        <v>105.6</v>
      </c>
      <c r="Q41" s="29">
        <f t="shared" si="6"/>
        <v>0.1802</v>
      </c>
      <c r="S41" s="29">
        <f t="shared" si="0"/>
        <v>0</v>
      </c>
      <c r="T41" s="29">
        <f t="shared" si="1"/>
        <v>0</v>
      </c>
    </row>
    <row r="42" spans="2:20" ht="74.25" customHeight="1">
      <c r="B42" s="22">
        <v>26</v>
      </c>
      <c r="C42" s="19">
        <v>8541</v>
      </c>
      <c r="D42" s="1"/>
      <c r="E42" s="19" t="s">
        <v>47</v>
      </c>
      <c r="F42" s="18" t="s">
        <v>57</v>
      </c>
      <c r="G42" s="14">
        <v>130</v>
      </c>
      <c r="H42" s="14">
        <v>0.23</v>
      </c>
      <c r="I42" s="26">
        <v>0</v>
      </c>
      <c r="J42" s="28">
        <f t="shared" si="2"/>
        <v>17360</v>
      </c>
      <c r="K42" s="33">
        <f t="shared" si="3"/>
        <v>0</v>
      </c>
      <c r="L42" s="34"/>
      <c r="N42" s="31">
        <v>17360</v>
      </c>
      <c r="O42" s="25">
        <f t="shared" si="4"/>
        <v>0</v>
      </c>
      <c r="P42" s="29">
        <f t="shared" si="5"/>
        <v>130</v>
      </c>
      <c r="Q42" s="29">
        <f t="shared" si="6"/>
        <v>0.23</v>
      </c>
      <c r="S42" s="29">
        <f t="shared" si="0"/>
        <v>0</v>
      </c>
      <c r="T42" s="29">
        <f t="shared" si="1"/>
        <v>0</v>
      </c>
    </row>
    <row r="43" spans="2:20" ht="74.25" customHeight="1">
      <c r="B43" s="9">
        <v>27</v>
      </c>
      <c r="C43" s="23">
        <v>8542</v>
      </c>
      <c r="D43" s="1"/>
      <c r="E43" s="23" t="s">
        <v>47</v>
      </c>
      <c r="F43" s="23" t="s">
        <v>48</v>
      </c>
      <c r="G43" s="14">
        <v>150</v>
      </c>
      <c r="H43" s="14">
        <v>0.25</v>
      </c>
      <c r="I43" s="26">
        <v>0</v>
      </c>
      <c r="J43" s="28">
        <f t="shared" si="2"/>
        <v>18565</v>
      </c>
      <c r="K43" s="33">
        <f t="shared" si="3"/>
        <v>0</v>
      </c>
      <c r="L43" s="34"/>
      <c r="N43" s="31">
        <v>18565</v>
      </c>
      <c r="O43" s="25">
        <f t="shared" si="4"/>
        <v>0</v>
      </c>
      <c r="P43" s="29">
        <f t="shared" si="5"/>
        <v>150</v>
      </c>
      <c r="Q43" s="29">
        <f t="shared" si="6"/>
        <v>0.25</v>
      </c>
      <c r="S43" s="29">
        <f t="shared" si="0"/>
        <v>0</v>
      </c>
      <c r="T43" s="29">
        <f t="shared" si="1"/>
        <v>0</v>
      </c>
    </row>
    <row r="44" spans="2:20" ht="74.25" customHeight="1">
      <c r="B44" s="22">
        <v>28</v>
      </c>
      <c r="C44" s="19">
        <v>8561</v>
      </c>
      <c r="D44" s="1"/>
      <c r="E44" s="19" t="s">
        <v>58</v>
      </c>
      <c r="F44" s="18" t="s">
        <v>59</v>
      </c>
      <c r="G44" s="14">
        <v>90.2</v>
      </c>
      <c r="H44" s="14">
        <v>0.16700000000000001</v>
      </c>
      <c r="I44" s="26">
        <v>0</v>
      </c>
      <c r="J44" s="28">
        <f t="shared" si="2"/>
        <v>26490</v>
      </c>
      <c r="K44" s="33">
        <f t="shared" si="3"/>
        <v>0</v>
      </c>
      <c r="L44" s="34"/>
      <c r="N44" s="31">
        <v>26490</v>
      </c>
      <c r="O44" s="25">
        <f t="shared" si="4"/>
        <v>0</v>
      </c>
      <c r="P44" s="29">
        <f t="shared" si="5"/>
        <v>90.2</v>
      </c>
      <c r="Q44" s="29">
        <f t="shared" si="6"/>
        <v>0.16700000000000001</v>
      </c>
      <c r="S44" s="29">
        <f t="shared" si="0"/>
        <v>0</v>
      </c>
      <c r="T44" s="29">
        <f t="shared" si="1"/>
        <v>0</v>
      </c>
    </row>
    <row r="45" spans="2:20" ht="73.5" customHeight="1">
      <c r="B45" s="9">
        <v>29</v>
      </c>
      <c r="C45" s="19">
        <v>8421</v>
      </c>
      <c r="D45" s="1"/>
      <c r="E45" s="19" t="s">
        <v>60</v>
      </c>
      <c r="F45" s="18" t="s">
        <v>61</v>
      </c>
      <c r="G45" s="14">
        <v>56.1</v>
      </c>
      <c r="H45" s="14">
        <v>0.111</v>
      </c>
      <c r="I45" s="26">
        <v>0</v>
      </c>
      <c r="J45" s="28">
        <f t="shared" si="2"/>
        <v>9750</v>
      </c>
      <c r="K45" s="33">
        <f t="shared" si="3"/>
        <v>0</v>
      </c>
      <c r="L45" s="34"/>
      <c r="N45" s="31">
        <v>9750</v>
      </c>
      <c r="O45" s="25">
        <f t="shared" si="4"/>
        <v>0</v>
      </c>
      <c r="P45" s="29">
        <f t="shared" si="5"/>
        <v>56.1</v>
      </c>
      <c r="Q45" s="29">
        <f t="shared" si="6"/>
        <v>0.111</v>
      </c>
      <c r="S45" s="29">
        <f t="shared" si="0"/>
        <v>0</v>
      </c>
      <c r="T45" s="29">
        <f t="shared" si="1"/>
        <v>0</v>
      </c>
    </row>
    <row r="46" spans="2:20" ht="75.75" customHeight="1">
      <c r="B46" s="22">
        <v>30</v>
      </c>
      <c r="C46" s="19">
        <v>8422</v>
      </c>
      <c r="D46" s="1"/>
      <c r="E46" s="19" t="s">
        <v>62</v>
      </c>
      <c r="F46" s="18" t="s">
        <v>61</v>
      </c>
      <c r="G46" s="14">
        <v>56.1</v>
      </c>
      <c r="H46" s="14">
        <v>0.111</v>
      </c>
      <c r="I46" s="26">
        <v>0</v>
      </c>
      <c r="J46" s="28">
        <f t="shared" si="2"/>
        <v>9750</v>
      </c>
      <c r="K46" s="33">
        <f t="shared" si="3"/>
        <v>0</v>
      </c>
      <c r="L46" s="34"/>
      <c r="N46" s="31">
        <v>9750</v>
      </c>
      <c r="O46" s="25">
        <f t="shared" si="4"/>
        <v>0</v>
      </c>
      <c r="P46" s="29">
        <f t="shared" si="5"/>
        <v>56.1</v>
      </c>
      <c r="Q46" s="29">
        <f t="shared" si="6"/>
        <v>0.111</v>
      </c>
      <c r="S46" s="29">
        <f t="shared" si="0"/>
        <v>0</v>
      </c>
      <c r="T46" s="29">
        <f t="shared" si="1"/>
        <v>0</v>
      </c>
    </row>
    <row r="47" spans="2:20" ht="76.5" customHeight="1">
      <c r="B47" s="9">
        <v>31</v>
      </c>
      <c r="C47" s="19">
        <v>8411</v>
      </c>
      <c r="D47" s="1"/>
      <c r="E47" s="19" t="s">
        <v>63</v>
      </c>
      <c r="F47" s="18" t="s">
        <v>61</v>
      </c>
      <c r="G47" s="14">
        <v>69.5</v>
      </c>
      <c r="H47" s="14">
        <v>0.14080000000000001</v>
      </c>
      <c r="I47" s="26">
        <v>0</v>
      </c>
      <c r="J47" s="28">
        <f t="shared" si="2"/>
        <v>11195</v>
      </c>
      <c r="K47" s="33">
        <f t="shared" si="3"/>
        <v>0</v>
      </c>
      <c r="L47" s="34"/>
      <c r="N47" s="31">
        <v>11195</v>
      </c>
      <c r="O47" s="25">
        <f t="shared" si="4"/>
        <v>0</v>
      </c>
      <c r="P47" s="29">
        <f t="shared" si="5"/>
        <v>69.5</v>
      </c>
      <c r="Q47" s="29">
        <f t="shared" si="6"/>
        <v>0.14080000000000001</v>
      </c>
      <c r="S47" s="29">
        <f t="shared" si="0"/>
        <v>0</v>
      </c>
      <c r="T47" s="29">
        <f t="shared" si="1"/>
        <v>0</v>
      </c>
    </row>
    <row r="48" spans="2:20" ht="73.5" customHeight="1">
      <c r="B48" s="22">
        <v>32</v>
      </c>
      <c r="C48" s="19">
        <v>8412</v>
      </c>
      <c r="D48" s="1"/>
      <c r="E48" s="19" t="s">
        <v>64</v>
      </c>
      <c r="F48" s="18" t="s">
        <v>61</v>
      </c>
      <c r="G48" s="14">
        <v>69.5</v>
      </c>
      <c r="H48" s="14">
        <v>0.14080000000000001</v>
      </c>
      <c r="I48" s="26">
        <v>0</v>
      </c>
      <c r="J48" s="28">
        <f t="shared" si="2"/>
        <v>11195</v>
      </c>
      <c r="K48" s="33">
        <f t="shared" si="3"/>
        <v>0</v>
      </c>
      <c r="L48" s="34"/>
      <c r="N48" s="31">
        <v>11195</v>
      </c>
      <c r="O48" s="25">
        <f t="shared" si="4"/>
        <v>0</v>
      </c>
      <c r="P48" s="29">
        <f t="shared" si="5"/>
        <v>69.5</v>
      </c>
      <c r="Q48" s="29">
        <f t="shared" si="6"/>
        <v>0.14080000000000001</v>
      </c>
      <c r="S48" s="29">
        <f t="shared" si="0"/>
        <v>0</v>
      </c>
      <c r="T48" s="29">
        <f t="shared" si="1"/>
        <v>0</v>
      </c>
    </row>
    <row r="49" spans="2:20" ht="73.5" customHeight="1">
      <c r="B49" s="9">
        <v>33</v>
      </c>
      <c r="C49" s="19">
        <v>8441</v>
      </c>
      <c r="D49" s="1"/>
      <c r="E49" s="19" t="s">
        <v>65</v>
      </c>
      <c r="F49" s="18" t="s">
        <v>66</v>
      </c>
      <c r="G49" s="14">
        <v>98</v>
      </c>
      <c r="H49" s="14">
        <v>0.3</v>
      </c>
      <c r="I49" s="26">
        <v>0</v>
      </c>
      <c r="J49" s="28">
        <f t="shared" si="2"/>
        <v>16590</v>
      </c>
      <c r="K49" s="33">
        <f t="shared" si="3"/>
        <v>0</v>
      </c>
      <c r="L49" s="34"/>
      <c r="N49" s="31">
        <v>16590</v>
      </c>
      <c r="O49" s="25">
        <f t="shared" si="4"/>
        <v>0</v>
      </c>
      <c r="P49" s="29">
        <f t="shared" si="5"/>
        <v>98</v>
      </c>
      <c r="Q49" s="29">
        <f t="shared" si="6"/>
        <v>0.3</v>
      </c>
      <c r="S49" s="29">
        <f t="shared" ref="S49:S82" si="7">I49*P49</f>
        <v>0</v>
      </c>
      <c r="T49" s="29">
        <f t="shared" ref="T49:T82" si="8">I49*Q49</f>
        <v>0</v>
      </c>
    </row>
    <row r="50" spans="2:20" ht="75.75" customHeight="1">
      <c r="B50" s="22">
        <v>34</v>
      </c>
      <c r="C50" s="19">
        <v>8442</v>
      </c>
      <c r="D50" s="1"/>
      <c r="E50" s="19" t="s">
        <v>67</v>
      </c>
      <c r="F50" s="18" t="s">
        <v>66</v>
      </c>
      <c r="G50" s="14">
        <v>98</v>
      </c>
      <c r="H50" s="14">
        <v>0.3</v>
      </c>
      <c r="I50" s="26">
        <v>0</v>
      </c>
      <c r="J50" s="28">
        <f t="shared" si="2"/>
        <v>16590</v>
      </c>
      <c r="K50" s="33">
        <f t="shared" si="3"/>
        <v>0</v>
      </c>
      <c r="L50" s="34"/>
      <c r="N50" s="31">
        <v>16590</v>
      </c>
      <c r="O50" s="25">
        <f t="shared" si="4"/>
        <v>0</v>
      </c>
      <c r="P50" s="29">
        <f t="shared" si="5"/>
        <v>98</v>
      </c>
      <c r="Q50" s="29">
        <f t="shared" si="6"/>
        <v>0.3</v>
      </c>
      <c r="S50" s="29">
        <f t="shared" si="7"/>
        <v>0</v>
      </c>
      <c r="T50" s="29">
        <f t="shared" si="8"/>
        <v>0</v>
      </c>
    </row>
    <row r="51" spans="2:20" ht="74.25" customHeight="1">
      <c r="B51" s="9">
        <v>35</v>
      </c>
      <c r="C51" s="19">
        <v>8461</v>
      </c>
      <c r="D51" s="1"/>
      <c r="E51" s="19" t="s">
        <v>68</v>
      </c>
      <c r="F51" s="18" t="s">
        <v>69</v>
      </c>
      <c r="G51" s="14">
        <v>28</v>
      </c>
      <c r="H51" s="14">
        <v>0.1164</v>
      </c>
      <c r="I51" s="26">
        <v>0</v>
      </c>
      <c r="J51" s="28">
        <f t="shared" si="2"/>
        <v>4860</v>
      </c>
      <c r="K51" s="33">
        <f t="shared" si="3"/>
        <v>0</v>
      </c>
      <c r="L51" s="34"/>
      <c r="N51" s="31">
        <v>4860</v>
      </c>
      <c r="O51" s="25">
        <f t="shared" si="4"/>
        <v>0</v>
      </c>
      <c r="P51" s="29">
        <f t="shared" si="5"/>
        <v>28</v>
      </c>
      <c r="Q51" s="29">
        <f t="shared" si="6"/>
        <v>0.1164</v>
      </c>
      <c r="S51" s="29">
        <f t="shared" si="7"/>
        <v>0</v>
      </c>
      <c r="T51" s="29">
        <f t="shared" si="8"/>
        <v>0</v>
      </c>
    </row>
    <row r="52" spans="2:20" ht="73.5" customHeight="1">
      <c r="B52" s="22">
        <v>36</v>
      </c>
      <c r="C52" s="19">
        <v>8462</v>
      </c>
      <c r="D52" s="1"/>
      <c r="E52" s="19" t="s">
        <v>68</v>
      </c>
      <c r="F52" s="18" t="s">
        <v>70</v>
      </c>
      <c r="G52" s="14">
        <v>31</v>
      </c>
      <c r="H52" s="14">
        <v>0.1208</v>
      </c>
      <c r="I52" s="26">
        <v>0</v>
      </c>
      <c r="J52" s="28">
        <f t="shared" si="2"/>
        <v>6945</v>
      </c>
      <c r="K52" s="33">
        <f t="shared" si="3"/>
        <v>0</v>
      </c>
      <c r="L52" s="34"/>
      <c r="N52" s="31">
        <v>6945</v>
      </c>
      <c r="O52" s="25">
        <f t="shared" si="4"/>
        <v>0</v>
      </c>
      <c r="P52" s="29">
        <f t="shared" si="5"/>
        <v>31</v>
      </c>
      <c r="Q52" s="29">
        <f t="shared" si="6"/>
        <v>0.1208</v>
      </c>
      <c r="S52" s="29">
        <f t="shared" si="7"/>
        <v>0</v>
      </c>
      <c r="T52" s="29">
        <f t="shared" si="8"/>
        <v>0</v>
      </c>
    </row>
    <row r="53" spans="2:20" ht="75.75" customHeight="1">
      <c r="B53" s="9">
        <v>37</v>
      </c>
      <c r="C53" s="19">
        <v>8451</v>
      </c>
      <c r="D53" s="1"/>
      <c r="E53" s="19" t="s">
        <v>71</v>
      </c>
      <c r="F53" s="18" t="s">
        <v>72</v>
      </c>
      <c r="G53" s="14">
        <v>25.4</v>
      </c>
      <c r="H53" s="14">
        <v>3.6799999999999999E-2</v>
      </c>
      <c r="I53" s="26">
        <v>0</v>
      </c>
      <c r="J53" s="28">
        <f t="shared" si="2"/>
        <v>3040</v>
      </c>
      <c r="K53" s="33">
        <f t="shared" si="3"/>
        <v>0</v>
      </c>
      <c r="L53" s="34"/>
      <c r="N53" s="31">
        <v>3040</v>
      </c>
      <c r="O53" s="25">
        <f t="shared" si="4"/>
        <v>0</v>
      </c>
      <c r="P53" s="29">
        <f t="shared" si="5"/>
        <v>25.4</v>
      </c>
      <c r="Q53" s="29">
        <f t="shared" si="6"/>
        <v>3.6799999999999999E-2</v>
      </c>
      <c r="S53" s="29">
        <f t="shared" si="7"/>
        <v>0</v>
      </c>
      <c r="T53" s="29">
        <f t="shared" si="8"/>
        <v>0</v>
      </c>
    </row>
    <row r="54" spans="2:20" ht="75.75" customHeight="1">
      <c r="B54" s="22">
        <v>38</v>
      </c>
      <c r="C54" s="19">
        <v>8471</v>
      </c>
      <c r="D54" s="1"/>
      <c r="E54" s="19" t="s">
        <v>73</v>
      </c>
      <c r="F54" s="18" t="s">
        <v>74</v>
      </c>
      <c r="G54" s="14">
        <v>25.2</v>
      </c>
      <c r="H54" s="14">
        <v>4.9099999999999998E-2</v>
      </c>
      <c r="I54" s="26">
        <v>0</v>
      </c>
      <c r="J54" s="28">
        <f t="shared" si="2"/>
        <v>5305</v>
      </c>
      <c r="K54" s="33">
        <f t="shared" si="3"/>
        <v>0</v>
      </c>
      <c r="L54" s="34"/>
      <c r="N54" s="31">
        <v>5305</v>
      </c>
      <c r="O54" s="25">
        <f t="shared" si="4"/>
        <v>0</v>
      </c>
      <c r="P54" s="29">
        <f t="shared" si="5"/>
        <v>25.2</v>
      </c>
      <c r="Q54" s="29">
        <f t="shared" si="6"/>
        <v>4.9099999999999998E-2</v>
      </c>
      <c r="S54" s="29">
        <f t="shared" si="7"/>
        <v>0</v>
      </c>
      <c r="T54" s="29">
        <f t="shared" si="8"/>
        <v>0</v>
      </c>
    </row>
    <row r="55" spans="2:20" ht="75.75" customHeight="1">
      <c r="B55" s="9">
        <v>39</v>
      </c>
      <c r="C55" s="19">
        <v>8601</v>
      </c>
      <c r="D55" s="1"/>
      <c r="E55" s="19" t="s">
        <v>75</v>
      </c>
      <c r="F55" s="18" t="s">
        <v>76</v>
      </c>
      <c r="G55" s="14">
        <v>22</v>
      </c>
      <c r="H55" s="14">
        <v>3.9100000000000003E-2</v>
      </c>
      <c r="I55" s="26">
        <v>0</v>
      </c>
      <c r="J55" s="28">
        <f t="shared" si="2"/>
        <v>4360</v>
      </c>
      <c r="K55" s="33">
        <f t="shared" si="3"/>
        <v>0</v>
      </c>
      <c r="L55" s="34"/>
      <c r="N55" s="31">
        <v>4360</v>
      </c>
      <c r="O55" s="25">
        <f t="shared" si="4"/>
        <v>0</v>
      </c>
      <c r="P55" s="29">
        <f t="shared" si="5"/>
        <v>22</v>
      </c>
      <c r="Q55" s="29">
        <f t="shared" si="6"/>
        <v>3.9100000000000003E-2</v>
      </c>
      <c r="S55" s="29">
        <f t="shared" si="7"/>
        <v>0</v>
      </c>
      <c r="T55" s="29">
        <f t="shared" si="8"/>
        <v>0</v>
      </c>
    </row>
    <row r="56" spans="2:20" ht="72.75" customHeight="1">
      <c r="B56" s="22">
        <v>40</v>
      </c>
      <c r="C56" s="19">
        <v>8602</v>
      </c>
      <c r="D56" s="1"/>
      <c r="E56" s="19" t="s">
        <v>75</v>
      </c>
      <c r="F56" s="18" t="s">
        <v>77</v>
      </c>
      <c r="G56" s="14">
        <v>27</v>
      </c>
      <c r="H56" s="14">
        <v>4.8300000000000003E-2</v>
      </c>
      <c r="I56" s="26">
        <v>0</v>
      </c>
      <c r="J56" s="28">
        <f t="shared" si="2"/>
        <v>5820</v>
      </c>
      <c r="K56" s="33">
        <f t="shared" si="3"/>
        <v>0</v>
      </c>
      <c r="L56" s="34"/>
      <c r="N56" s="31">
        <v>5820</v>
      </c>
      <c r="O56" s="25">
        <f t="shared" si="4"/>
        <v>0</v>
      </c>
      <c r="P56" s="29">
        <f t="shared" si="5"/>
        <v>27</v>
      </c>
      <c r="Q56" s="29">
        <f t="shared" si="6"/>
        <v>4.8300000000000003E-2</v>
      </c>
      <c r="S56" s="29">
        <f t="shared" si="7"/>
        <v>0</v>
      </c>
      <c r="T56" s="29">
        <f t="shared" si="8"/>
        <v>0</v>
      </c>
    </row>
    <row r="57" spans="2:20" ht="74.25" customHeight="1">
      <c r="B57" s="9">
        <v>41</v>
      </c>
      <c r="C57" s="19">
        <v>8711</v>
      </c>
      <c r="D57" s="1"/>
      <c r="E57" s="19" t="s">
        <v>78</v>
      </c>
      <c r="F57" s="18" t="s">
        <v>79</v>
      </c>
      <c r="G57" s="14">
        <v>15.5</v>
      </c>
      <c r="H57" s="14">
        <v>2.3E-2</v>
      </c>
      <c r="I57" s="26">
        <v>0</v>
      </c>
      <c r="J57" s="28">
        <f t="shared" si="2"/>
        <v>2190</v>
      </c>
      <c r="K57" s="33">
        <f t="shared" si="3"/>
        <v>0</v>
      </c>
      <c r="L57" s="34"/>
      <c r="N57" s="31">
        <v>2190</v>
      </c>
      <c r="O57" s="25">
        <f t="shared" si="4"/>
        <v>0</v>
      </c>
      <c r="P57" s="29">
        <f t="shared" si="5"/>
        <v>15.5</v>
      </c>
      <c r="Q57" s="29">
        <f t="shared" si="6"/>
        <v>2.3E-2</v>
      </c>
      <c r="S57" s="29">
        <f t="shared" si="7"/>
        <v>0</v>
      </c>
      <c r="T57" s="29">
        <f t="shared" si="8"/>
        <v>0</v>
      </c>
    </row>
    <row r="58" spans="2:20" ht="74.25" customHeight="1">
      <c r="B58" s="22">
        <v>42</v>
      </c>
      <c r="C58" s="19">
        <v>8712</v>
      </c>
      <c r="D58" s="1"/>
      <c r="E58" s="19" t="s">
        <v>78</v>
      </c>
      <c r="F58" s="18" t="s">
        <v>80</v>
      </c>
      <c r="G58" s="14">
        <v>17</v>
      </c>
      <c r="H58" s="14">
        <v>2.4E-2</v>
      </c>
      <c r="I58" s="26">
        <v>0</v>
      </c>
      <c r="J58" s="28">
        <f t="shared" si="2"/>
        <v>2765</v>
      </c>
      <c r="K58" s="33">
        <f t="shared" si="3"/>
        <v>0</v>
      </c>
      <c r="L58" s="34"/>
      <c r="N58" s="31">
        <v>2765</v>
      </c>
      <c r="O58" s="25">
        <f t="shared" si="4"/>
        <v>0</v>
      </c>
      <c r="P58" s="29">
        <f t="shared" si="5"/>
        <v>17</v>
      </c>
      <c r="Q58" s="29">
        <f t="shared" si="6"/>
        <v>2.4E-2</v>
      </c>
      <c r="S58" s="29">
        <f t="shared" si="7"/>
        <v>0</v>
      </c>
      <c r="T58" s="29">
        <f t="shared" si="8"/>
        <v>0</v>
      </c>
    </row>
    <row r="59" spans="2:20" ht="75" customHeight="1">
      <c r="B59" s="9">
        <v>43</v>
      </c>
      <c r="C59" s="19">
        <v>8722</v>
      </c>
      <c r="D59" s="1"/>
      <c r="E59" s="19" t="s">
        <v>81</v>
      </c>
      <c r="F59" s="18" t="s">
        <v>82</v>
      </c>
      <c r="G59" s="14">
        <v>13.5</v>
      </c>
      <c r="H59" s="14">
        <v>1.9199999999999998E-2</v>
      </c>
      <c r="I59" s="26">
        <v>0</v>
      </c>
      <c r="J59" s="28">
        <f t="shared" si="2"/>
        <v>2725</v>
      </c>
      <c r="K59" s="33">
        <f t="shared" si="3"/>
        <v>0</v>
      </c>
      <c r="L59" s="34"/>
      <c r="N59" s="31">
        <v>2725</v>
      </c>
      <c r="O59" s="25">
        <f t="shared" si="4"/>
        <v>0</v>
      </c>
      <c r="P59" s="29">
        <f t="shared" si="5"/>
        <v>13.5</v>
      </c>
      <c r="Q59" s="29">
        <f t="shared" si="6"/>
        <v>1.9199999999999998E-2</v>
      </c>
      <c r="S59" s="29">
        <f t="shared" si="7"/>
        <v>0</v>
      </c>
      <c r="T59" s="29">
        <f t="shared" si="8"/>
        <v>0</v>
      </c>
    </row>
    <row r="60" spans="2:20" ht="74.25" customHeight="1">
      <c r="B60" s="22">
        <v>44</v>
      </c>
      <c r="C60" s="19">
        <v>8721</v>
      </c>
      <c r="D60" s="1"/>
      <c r="E60" s="19" t="s">
        <v>81</v>
      </c>
      <c r="F60" s="18" t="s">
        <v>83</v>
      </c>
      <c r="G60" s="14">
        <v>22</v>
      </c>
      <c r="H60" s="14">
        <v>0.02</v>
      </c>
      <c r="I60" s="26">
        <v>0</v>
      </c>
      <c r="J60" s="28">
        <f t="shared" si="2"/>
        <v>3375</v>
      </c>
      <c r="K60" s="33">
        <f t="shared" si="3"/>
        <v>0</v>
      </c>
      <c r="L60" s="34"/>
      <c r="N60" s="31">
        <v>3375</v>
      </c>
      <c r="O60" s="25">
        <f t="shared" si="4"/>
        <v>0</v>
      </c>
      <c r="P60" s="29">
        <f t="shared" si="5"/>
        <v>22</v>
      </c>
      <c r="Q60" s="29">
        <f t="shared" si="6"/>
        <v>0.02</v>
      </c>
      <c r="S60" s="29">
        <f t="shared" si="7"/>
        <v>0</v>
      </c>
      <c r="T60" s="29">
        <f t="shared" si="8"/>
        <v>0</v>
      </c>
    </row>
    <row r="61" spans="2:20" ht="75.75" customHeight="1">
      <c r="B61" s="9">
        <v>45</v>
      </c>
      <c r="C61" s="14">
        <v>8764</v>
      </c>
      <c r="E61" s="14" t="s">
        <v>84</v>
      </c>
      <c r="F61" s="18" t="s">
        <v>85</v>
      </c>
      <c r="G61" s="14">
        <v>8</v>
      </c>
      <c r="H61" s="14">
        <v>1.0999999999999999E-2</v>
      </c>
      <c r="I61" s="26">
        <v>0</v>
      </c>
      <c r="J61" s="28">
        <f t="shared" si="2"/>
        <v>1180</v>
      </c>
      <c r="K61" s="33">
        <f t="shared" si="3"/>
        <v>0</v>
      </c>
      <c r="L61" s="34"/>
      <c r="N61" s="31">
        <v>1180</v>
      </c>
      <c r="O61" s="25">
        <f t="shared" si="4"/>
        <v>0</v>
      </c>
      <c r="P61" s="29">
        <f t="shared" si="5"/>
        <v>8</v>
      </c>
      <c r="Q61" s="29">
        <f t="shared" si="6"/>
        <v>1.0999999999999999E-2</v>
      </c>
      <c r="S61" s="29">
        <f t="shared" si="7"/>
        <v>0</v>
      </c>
      <c r="T61" s="29">
        <f t="shared" si="8"/>
        <v>0</v>
      </c>
    </row>
    <row r="62" spans="2:20" ht="75" hidden="1" customHeight="1">
      <c r="B62" s="9">
        <v>47</v>
      </c>
      <c r="C62" s="2"/>
      <c r="D62" s="1"/>
      <c r="E62" s="17"/>
      <c r="F62" s="2"/>
      <c r="G62" s="16"/>
      <c r="H62" s="16"/>
      <c r="I62" s="2"/>
      <c r="J62" s="28">
        <f t="shared" si="2"/>
        <v>0</v>
      </c>
      <c r="K62" s="39">
        <f t="shared" ref="K62:K82" si="9">I62*J62</f>
        <v>0</v>
      </c>
      <c r="L62" s="40"/>
      <c r="N62" s="25"/>
      <c r="O62" s="25">
        <f t="shared" si="4"/>
        <v>0</v>
      </c>
      <c r="P62" s="29">
        <f t="shared" ref="P62:P82" si="10">G62</f>
        <v>0</v>
      </c>
      <c r="Q62" s="29">
        <f t="shared" ref="Q62:Q82" si="11">H62</f>
        <v>0</v>
      </c>
      <c r="S62" s="29">
        <f t="shared" si="7"/>
        <v>0</v>
      </c>
      <c r="T62" s="29">
        <f t="shared" si="8"/>
        <v>0</v>
      </c>
    </row>
    <row r="63" spans="2:20" ht="75" hidden="1" customHeight="1">
      <c r="B63" s="22">
        <v>48</v>
      </c>
      <c r="C63" s="2"/>
      <c r="D63" s="1"/>
      <c r="E63" s="17"/>
      <c r="F63" s="2"/>
      <c r="G63" s="16"/>
      <c r="H63" s="16"/>
      <c r="I63" s="2"/>
      <c r="J63" s="28">
        <f t="shared" si="2"/>
        <v>0</v>
      </c>
      <c r="K63" s="39">
        <f t="shared" si="9"/>
        <v>0</v>
      </c>
      <c r="L63" s="40"/>
      <c r="N63" s="25"/>
      <c r="O63" s="25">
        <f t="shared" si="4"/>
        <v>0</v>
      </c>
      <c r="P63" s="29">
        <f t="shared" si="10"/>
        <v>0</v>
      </c>
      <c r="Q63" s="29">
        <f t="shared" si="11"/>
        <v>0</v>
      </c>
      <c r="S63" s="29">
        <f t="shared" si="7"/>
        <v>0</v>
      </c>
      <c r="T63" s="29">
        <f t="shared" si="8"/>
        <v>0</v>
      </c>
    </row>
    <row r="64" spans="2:20" ht="75" hidden="1" customHeight="1">
      <c r="B64" s="9">
        <v>49</v>
      </c>
      <c r="C64" s="2"/>
      <c r="D64" s="1"/>
      <c r="E64" s="17"/>
      <c r="F64" s="2"/>
      <c r="G64" s="16"/>
      <c r="H64" s="16"/>
      <c r="I64" s="2"/>
      <c r="J64" s="28">
        <f t="shared" si="2"/>
        <v>0</v>
      </c>
      <c r="K64" s="39">
        <f t="shared" si="9"/>
        <v>0</v>
      </c>
      <c r="L64" s="40"/>
      <c r="N64" s="25"/>
      <c r="O64" s="25">
        <f t="shared" si="4"/>
        <v>0</v>
      </c>
      <c r="P64" s="29">
        <f t="shared" si="10"/>
        <v>0</v>
      </c>
      <c r="Q64" s="29">
        <f t="shared" si="11"/>
        <v>0</v>
      </c>
      <c r="S64" s="29">
        <f t="shared" si="7"/>
        <v>0</v>
      </c>
      <c r="T64" s="29">
        <f t="shared" si="8"/>
        <v>0</v>
      </c>
    </row>
    <row r="65" spans="2:20" ht="75" hidden="1" customHeight="1">
      <c r="B65" s="22">
        <v>50</v>
      </c>
      <c r="C65" s="2"/>
      <c r="D65" s="1"/>
      <c r="E65" s="17"/>
      <c r="F65" s="2"/>
      <c r="G65" s="16"/>
      <c r="H65" s="16"/>
      <c r="I65" s="2"/>
      <c r="J65" s="28">
        <f t="shared" si="2"/>
        <v>0</v>
      </c>
      <c r="K65" s="39">
        <f t="shared" si="9"/>
        <v>0</v>
      </c>
      <c r="L65" s="40"/>
      <c r="N65" s="25"/>
      <c r="O65" s="25">
        <f t="shared" si="4"/>
        <v>0</v>
      </c>
      <c r="P65" s="29">
        <f t="shared" si="10"/>
        <v>0</v>
      </c>
      <c r="Q65" s="29">
        <f t="shared" si="11"/>
        <v>0</v>
      </c>
      <c r="S65" s="29">
        <f t="shared" si="7"/>
        <v>0</v>
      </c>
      <c r="T65" s="29">
        <f t="shared" si="8"/>
        <v>0</v>
      </c>
    </row>
    <row r="66" spans="2:20" ht="75" hidden="1" customHeight="1">
      <c r="B66" s="9">
        <v>51</v>
      </c>
      <c r="C66" s="2"/>
      <c r="D66" s="1"/>
      <c r="E66" s="17"/>
      <c r="F66" s="2"/>
      <c r="G66" s="16"/>
      <c r="H66" s="16"/>
      <c r="I66" s="2"/>
      <c r="J66" s="28">
        <f t="shared" si="2"/>
        <v>0</v>
      </c>
      <c r="K66" s="39">
        <f t="shared" si="9"/>
        <v>0</v>
      </c>
      <c r="L66" s="40"/>
      <c r="N66" s="25"/>
      <c r="O66" s="25">
        <f t="shared" si="4"/>
        <v>0</v>
      </c>
      <c r="P66" s="29">
        <f t="shared" si="10"/>
        <v>0</v>
      </c>
      <c r="Q66" s="29">
        <f t="shared" si="11"/>
        <v>0</v>
      </c>
      <c r="S66" s="29">
        <f t="shared" si="7"/>
        <v>0</v>
      </c>
      <c r="T66" s="29">
        <f t="shared" si="8"/>
        <v>0</v>
      </c>
    </row>
    <row r="67" spans="2:20" ht="75" hidden="1" customHeight="1">
      <c r="B67" s="22">
        <v>52</v>
      </c>
      <c r="C67" s="2"/>
      <c r="D67" s="1"/>
      <c r="E67" s="17"/>
      <c r="F67" s="2"/>
      <c r="G67" s="16"/>
      <c r="H67" s="16"/>
      <c r="I67" s="2"/>
      <c r="J67" s="28">
        <f t="shared" si="2"/>
        <v>0</v>
      </c>
      <c r="K67" s="39">
        <f t="shared" si="9"/>
        <v>0</v>
      </c>
      <c r="L67" s="40"/>
      <c r="N67" s="25"/>
      <c r="O67" s="25">
        <f t="shared" si="4"/>
        <v>0</v>
      </c>
      <c r="P67" s="29">
        <f t="shared" si="10"/>
        <v>0</v>
      </c>
      <c r="Q67" s="29">
        <f t="shared" si="11"/>
        <v>0</v>
      </c>
      <c r="S67" s="29">
        <f t="shared" si="7"/>
        <v>0</v>
      </c>
      <c r="T67" s="29">
        <f t="shared" si="8"/>
        <v>0</v>
      </c>
    </row>
    <row r="68" spans="2:20" ht="75" hidden="1" customHeight="1">
      <c r="B68" s="9">
        <v>53</v>
      </c>
      <c r="C68" s="2"/>
      <c r="D68" s="1"/>
      <c r="E68" s="17"/>
      <c r="F68" s="2"/>
      <c r="G68" s="16"/>
      <c r="H68" s="16"/>
      <c r="I68" s="2"/>
      <c r="J68" s="28">
        <f t="shared" si="2"/>
        <v>0</v>
      </c>
      <c r="K68" s="39">
        <f t="shared" si="9"/>
        <v>0</v>
      </c>
      <c r="L68" s="40"/>
      <c r="N68" s="25"/>
      <c r="O68" s="25">
        <f t="shared" si="4"/>
        <v>0</v>
      </c>
      <c r="P68" s="29">
        <f t="shared" si="10"/>
        <v>0</v>
      </c>
      <c r="Q68" s="29">
        <f t="shared" si="11"/>
        <v>0</v>
      </c>
      <c r="S68" s="29">
        <f t="shared" si="7"/>
        <v>0</v>
      </c>
      <c r="T68" s="29">
        <f t="shared" si="8"/>
        <v>0</v>
      </c>
    </row>
    <row r="69" spans="2:20" ht="75" hidden="1" customHeight="1">
      <c r="B69" s="22">
        <v>54</v>
      </c>
      <c r="C69" s="2"/>
      <c r="D69" s="1"/>
      <c r="E69" s="17"/>
      <c r="F69" s="2"/>
      <c r="G69" s="16"/>
      <c r="H69" s="16"/>
      <c r="I69" s="2"/>
      <c r="J69" s="28">
        <f t="shared" si="2"/>
        <v>0</v>
      </c>
      <c r="K69" s="39">
        <f t="shared" si="9"/>
        <v>0</v>
      </c>
      <c r="L69" s="40"/>
      <c r="N69" s="25"/>
      <c r="O69" s="25">
        <f t="shared" si="4"/>
        <v>0</v>
      </c>
      <c r="P69" s="29">
        <f t="shared" si="10"/>
        <v>0</v>
      </c>
      <c r="Q69" s="29">
        <f t="shared" si="11"/>
        <v>0</v>
      </c>
      <c r="S69" s="29">
        <f t="shared" si="7"/>
        <v>0</v>
      </c>
      <c r="T69" s="29">
        <f t="shared" si="8"/>
        <v>0</v>
      </c>
    </row>
    <row r="70" spans="2:20" ht="75" hidden="1" customHeight="1">
      <c r="B70" s="9">
        <v>55</v>
      </c>
      <c r="C70" s="2"/>
      <c r="D70" s="1"/>
      <c r="E70" s="17"/>
      <c r="F70" s="2"/>
      <c r="G70" s="16"/>
      <c r="H70" s="16"/>
      <c r="I70" s="2"/>
      <c r="J70" s="28">
        <f t="shared" si="2"/>
        <v>0</v>
      </c>
      <c r="K70" s="39">
        <f t="shared" si="9"/>
        <v>0</v>
      </c>
      <c r="L70" s="40"/>
      <c r="N70" s="25"/>
      <c r="O70" s="25">
        <f t="shared" si="4"/>
        <v>0</v>
      </c>
      <c r="P70" s="29">
        <f t="shared" si="10"/>
        <v>0</v>
      </c>
      <c r="Q70" s="29">
        <f t="shared" si="11"/>
        <v>0</v>
      </c>
      <c r="S70" s="29">
        <f t="shared" si="7"/>
        <v>0</v>
      </c>
      <c r="T70" s="29">
        <f t="shared" si="8"/>
        <v>0</v>
      </c>
    </row>
    <row r="71" spans="2:20" ht="75" hidden="1" customHeight="1">
      <c r="B71" s="22">
        <v>56</v>
      </c>
      <c r="C71" s="2"/>
      <c r="D71" s="1"/>
      <c r="E71" s="17"/>
      <c r="F71" s="2"/>
      <c r="G71" s="16"/>
      <c r="H71" s="16"/>
      <c r="I71" s="2"/>
      <c r="J71" s="28">
        <f t="shared" si="2"/>
        <v>0</v>
      </c>
      <c r="K71" s="39">
        <f t="shared" si="9"/>
        <v>0</v>
      </c>
      <c r="L71" s="40"/>
      <c r="N71" s="25"/>
      <c r="O71" s="25">
        <f t="shared" si="4"/>
        <v>0</v>
      </c>
      <c r="P71" s="29">
        <f t="shared" si="10"/>
        <v>0</v>
      </c>
      <c r="Q71" s="29">
        <f t="shared" si="11"/>
        <v>0</v>
      </c>
      <c r="S71" s="29">
        <f t="shared" si="7"/>
        <v>0</v>
      </c>
      <c r="T71" s="29">
        <f t="shared" si="8"/>
        <v>0</v>
      </c>
    </row>
    <row r="72" spans="2:20" ht="75" hidden="1" customHeight="1">
      <c r="B72" s="9">
        <v>57</v>
      </c>
      <c r="C72" s="2"/>
      <c r="D72" s="1"/>
      <c r="E72" s="17"/>
      <c r="F72" s="2"/>
      <c r="G72" s="16"/>
      <c r="H72" s="16"/>
      <c r="I72" s="2"/>
      <c r="J72" s="28">
        <f t="shared" si="2"/>
        <v>0</v>
      </c>
      <c r="K72" s="39">
        <f t="shared" si="9"/>
        <v>0</v>
      </c>
      <c r="L72" s="40"/>
      <c r="N72" s="25"/>
      <c r="O72" s="25">
        <f t="shared" si="4"/>
        <v>0</v>
      </c>
      <c r="P72" s="29">
        <f t="shared" si="10"/>
        <v>0</v>
      </c>
      <c r="Q72" s="29">
        <f t="shared" si="11"/>
        <v>0</v>
      </c>
      <c r="S72" s="29">
        <f t="shared" si="7"/>
        <v>0</v>
      </c>
      <c r="T72" s="29">
        <f t="shared" si="8"/>
        <v>0</v>
      </c>
    </row>
    <row r="73" spans="2:20" ht="75" hidden="1" customHeight="1">
      <c r="B73" s="22">
        <v>58</v>
      </c>
      <c r="C73" s="2"/>
      <c r="D73" s="1"/>
      <c r="E73" s="17"/>
      <c r="F73" s="2"/>
      <c r="G73" s="16"/>
      <c r="H73" s="16"/>
      <c r="I73" s="2"/>
      <c r="J73" s="28">
        <f t="shared" si="2"/>
        <v>0</v>
      </c>
      <c r="K73" s="39">
        <f t="shared" si="9"/>
        <v>0</v>
      </c>
      <c r="L73" s="40"/>
      <c r="N73" s="25"/>
      <c r="O73" s="25">
        <f t="shared" si="4"/>
        <v>0</v>
      </c>
      <c r="P73" s="29">
        <f t="shared" si="10"/>
        <v>0</v>
      </c>
      <c r="Q73" s="29">
        <f t="shared" si="11"/>
        <v>0</v>
      </c>
      <c r="S73" s="29">
        <f t="shared" si="7"/>
        <v>0</v>
      </c>
      <c r="T73" s="29">
        <f t="shared" si="8"/>
        <v>0</v>
      </c>
    </row>
    <row r="74" spans="2:20" ht="75" hidden="1" customHeight="1">
      <c r="B74" s="9">
        <v>59</v>
      </c>
      <c r="C74" s="2"/>
      <c r="D74" s="1"/>
      <c r="E74" s="17"/>
      <c r="F74" s="2"/>
      <c r="G74" s="16"/>
      <c r="H74" s="16"/>
      <c r="I74" s="2"/>
      <c r="J74" s="28">
        <f t="shared" si="2"/>
        <v>0</v>
      </c>
      <c r="K74" s="39">
        <f t="shared" si="9"/>
        <v>0</v>
      </c>
      <c r="L74" s="40"/>
      <c r="N74" s="25"/>
      <c r="O74" s="25">
        <f t="shared" si="4"/>
        <v>0</v>
      </c>
      <c r="P74" s="29">
        <f t="shared" si="10"/>
        <v>0</v>
      </c>
      <c r="Q74" s="29">
        <f t="shared" si="11"/>
        <v>0</v>
      </c>
      <c r="S74" s="29">
        <f t="shared" si="7"/>
        <v>0</v>
      </c>
      <c r="T74" s="29">
        <f t="shared" si="8"/>
        <v>0</v>
      </c>
    </row>
    <row r="75" spans="2:20" ht="75" hidden="1" customHeight="1">
      <c r="B75" s="22">
        <v>60</v>
      </c>
      <c r="C75" s="2"/>
      <c r="D75" s="1"/>
      <c r="E75" s="17"/>
      <c r="F75" s="2"/>
      <c r="G75" s="16"/>
      <c r="H75" s="16"/>
      <c r="I75" s="2"/>
      <c r="J75" s="28">
        <f t="shared" si="2"/>
        <v>0</v>
      </c>
      <c r="K75" s="39">
        <f t="shared" si="9"/>
        <v>0</v>
      </c>
      <c r="L75" s="40"/>
      <c r="N75" s="25"/>
      <c r="O75" s="25">
        <f t="shared" si="4"/>
        <v>0</v>
      </c>
      <c r="P75" s="29">
        <f t="shared" si="10"/>
        <v>0</v>
      </c>
      <c r="Q75" s="29">
        <f t="shared" si="11"/>
        <v>0</v>
      </c>
      <c r="S75" s="29">
        <f t="shared" si="7"/>
        <v>0</v>
      </c>
      <c r="T75" s="29">
        <f t="shared" si="8"/>
        <v>0</v>
      </c>
    </row>
    <row r="76" spans="2:20" ht="75" hidden="1" customHeight="1">
      <c r="B76" s="9">
        <v>61</v>
      </c>
      <c r="C76" s="2"/>
      <c r="D76" s="1"/>
      <c r="E76" s="17"/>
      <c r="F76" s="2"/>
      <c r="G76" s="16"/>
      <c r="H76" s="16"/>
      <c r="I76" s="2"/>
      <c r="J76" s="28">
        <f t="shared" si="2"/>
        <v>0</v>
      </c>
      <c r="K76" s="39">
        <f t="shared" si="9"/>
        <v>0</v>
      </c>
      <c r="L76" s="40"/>
      <c r="N76" s="25"/>
      <c r="O76" s="25">
        <f t="shared" si="4"/>
        <v>0</v>
      </c>
      <c r="P76" s="29">
        <f t="shared" si="10"/>
        <v>0</v>
      </c>
      <c r="Q76" s="29">
        <f t="shared" si="11"/>
        <v>0</v>
      </c>
      <c r="S76" s="29">
        <f t="shared" si="7"/>
        <v>0</v>
      </c>
      <c r="T76" s="29">
        <f t="shared" si="8"/>
        <v>0</v>
      </c>
    </row>
    <row r="77" spans="2:20" ht="75" hidden="1" customHeight="1">
      <c r="B77" s="22">
        <v>62</v>
      </c>
      <c r="C77" s="2"/>
      <c r="D77" s="1"/>
      <c r="E77" s="17"/>
      <c r="F77" s="2"/>
      <c r="G77" s="16"/>
      <c r="H77" s="16"/>
      <c r="I77" s="2"/>
      <c r="J77" s="28">
        <f t="shared" si="2"/>
        <v>0</v>
      </c>
      <c r="K77" s="39">
        <f t="shared" si="9"/>
        <v>0</v>
      </c>
      <c r="L77" s="40"/>
      <c r="N77" s="25"/>
      <c r="O77" s="25">
        <f t="shared" si="4"/>
        <v>0</v>
      </c>
      <c r="P77" s="29">
        <f t="shared" si="10"/>
        <v>0</v>
      </c>
      <c r="Q77" s="29">
        <f t="shared" si="11"/>
        <v>0</v>
      </c>
      <c r="S77" s="29">
        <f t="shared" si="7"/>
        <v>0</v>
      </c>
      <c r="T77" s="29">
        <f t="shared" si="8"/>
        <v>0</v>
      </c>
    </row>
    <row r="78" spans="2:20" ht="75" hidden="1" customHeight="1">
      <c r="B78" s="9">
        <v>63</v>
      </c>
      <c r="C78" s="2"/>
      <c r="D78" s="1"/>
      <c r="E78" s="17"/>
      <c r="F78" s="2"/>
      <c r="G78" s="16"/>
      <c r="H78" s="16"/>
      <c r="I78" s="2"/>
      <c r="J78" s="28">
        <f t="shared" si="2"/>
        <v>0</v>
      </c>
      <c r="K78" s="39">
        <f t="shared" si="9"/>
        <v>0</v>
      </c>
      <c r="L78" s="40"/>
      <c r="N78" s="25"/>
      <c r="O78" s="25">
        <f t="shared" si="4"/>
        <v>0</v>
      </c>
      <c r="P78" s="29">
        <f t="shared" si="10"/>
        <v>0</v>
      </c>
      <c r="Q78" s="29">
        <f t="shared" si="11"/>
        <v>0</v>
      </c>
      <c r="S78" s="29">
        <f t="shared" si="7"/>
        <v>0</v>
      </c>
      <c r="T78" s="29">
        <f t="shared" si="8"/>
        <v>0</v>
      </c>
    </row>
    <row r="79" spans="2:20" ht="75" hidden="1" customHeight="1">
      <c r="B79" s="22">
        <v>64</v>
      </c>
      <c r="C79" s="2"/>
      <c r="D79" s="1"/>
      <c r="E79" s="17"/>
      <c r="F79" s="2"/>
      <c r="G79" s="16"/>
      <c r="H79" s="16"/>
      <c r="I79" s="2"/>
      <c r="J79" s="28">
        <f t="shared" si="2"/>
        <v>0</v>
      </c>
      <c r="K79" s="39">
        <f t="shared" si="9"/>
        <v>0</v>
      </c>
      <c r="L79" s="40"/>
      <c r="N79" s="25"/>
      <c r="O79" s="25">
        <f t="shared" si="4"/>
        <v>0</v>
      </c>
      <c r="P79" s="29">
        <f t="shared" si="10"/>
        <v>0</v>
      </c>
      <c r="Q79" s="29">
        <f t="shared" si="11"/>
        <v>0</v>
      </c>
      <c r="S79" s="29">
        <f t="shared" si="7"/>
        <v>0</v>
      </c>
      <c r="T79" s="29">
        <f t="shared" si="8"/>
        <v>0</v>
      </c>
    </row>
    <row r="80" spans="2:20" ht="75" hidden="1" customHeight="1">
      <c r="B80" s="9">
        <v>65</v>
      </c>
      <c r="C80" s="2"/>
      <c r="D80" s="1"/>
      <c r="E80" s="17"/>
      <c r="F80" s="2"/>
      <c r="G80" s="16"/>
      <c r="H80" s="16"/>
      <c r="I80" s="2"/>
      <c r="J80" s="28">
        <f t="shared" si="2"/>
        <v>0</v>
      </c>
      <c r="K80" s="39">
        <f t="shared" si="9"/>
        <v>0</v>
      </c>
      <c r="L80" s="40"/>
      <c r="N80" s="25"/>
      <c r="O80" s="25">
        <f t="shared" si="4"/>
        <v>0</v>
      </c>
      <c r="P80" s="29">
        <f t="shared" si="10"/>
        <v>0</v>
      </c>
      <c r="Q80" s="29">
        <f t="shared" si="11"/>
        <v>0</v>
      </c>
      <c r="S80" s="29">
        <f t="shared" si="7"/>
        <v>0</v>
      </c>
      <c r="T80" s="29">
        <f t="shared" si="8"/>
        <v>0</v>
      </c>
    </row>
    <row r="81" spans="2:20" ht="75" hidden="1" customHeight="1">
      <c r="B81" s="22">
        <v>66</v>
      </c>
      <c r="C81" s="2"/>
      <c r="D81" s="1"/>
      <c r="E81" s="17"/>
      <c r="F81" s="2"/>
      <c r="G81" s="16"/>
      <c r="H81" s="16"/>
      <c r="I81" s="2"/>
      <c r="J81" s="28">
        <f t="shared" si="2"/>
        <v>0</v>
      </c>
      <c r="K81" s="39">
        <f t="shared" si="9"/>
        <v>0</v>
      </c>
      <c r="L81" s="40"/>
      <c r="N81" s="25"/>
      <c r="O81" s="25">
        <f t="shared" si="4"/>
        <v>0</v>
      </c>
      <c r="P81" s="29">
        <f t="shared" si="10"/>
        <v>0</v>
      </c>
      <c r="Q81" s="29">
        <f t="shared" si="11"/>
        <v>0</v>
      </c>
      <c r="S81" s="29">
        <f t="shared" si="7"/>
        <v>0</v>
      </c>
      <c r="T81" s="29">
        <f t="shared" si="8"/>
        <v>0</v>
      </c>
    </row>
    <row r="82" spans="2:20" ht="75" hidden="1" customHeight="1">
      <c r="B82" s="9">
        <v>67</v>
      </c>
      <c r="C82" s="2"/>
      <c r="D82" s="1"/>
      <c r="E82" s="17"/>
      <c r="F82" s="2"/>
      <c r="G82" s="16"/>
      <c r="H82" s="16"/>
      <c r="I82" s="2"/>
      <c r="J82" s="28">
        <f t="shared" ref="J82" si="12">N82-N82*$K$89</f>
        <v>0</v>
      </c>
      <c r="K82" s="39">
        <f t="shared" si="9"/>
        <v>0</v>
      </c>
      <c r="L82" s="40"/>
      <c r="N82" s="25"/>
      <c r="O82" s="25">
        <f t="shared" ref="O82" si="13">I82*N82</f>
        <v>0</v>
      </c>
      <c r="P82" s="29">
        <f t="shared" si="10"/>
        <v>0</v>
      </c>
      <c r="Q82" s="29">
        <f t="shared" si="11"/>
        <v>0</v>
      </c>
      <c r="S82" s="29">
        <f t="shared" si="7"/>
        <v>0</v>
      </c>
      <c r="T82" s="29">
        <f t="shared" si="8"/>
        <v>0</v>
      </c>
    </row>
    <row r="83" spans="2:20" ht="15" customHeight="1">
      <c r="B83" s="65" t="s">
        <v>11</v>
      </c>
      <c r="C83" s="66"/>
      <c r="D83" s="66"/>
      <c r="E83" s="66"/>
      <c r="F83" s="66"/>
      <c r="G83" s="66"/>
      <c r="H83" s="66"/>
      <c r="I83" s="66"/>
      <c r="J83" s="66"/>
      <c r="K83" s="37">
        <f>SUM(K17:L82)</f>
        <v>0</v>
      </c>
      <c r="L83" s="38"/>
      <c r="O83" s="7">
        <f>SUM(O17:O82)</f>
        <v>0</v>
      </c>
    </row>
    <row r="84" spans="2:20">
      <c r="B84" s="51" t="s">
        <v>13</v>
      </c>
      <c r="C84" s="52"/>
      <c r="D84" s="52"/>
      <c r="E84" s="52"/>
      <c r="F84" s="52"/>
      <c r="G84" s="52"/>
      <c r="H84" s="52"/>
      <c r="I84" s="52"/>
      <c r="J84" s="53"/>
      <c r="K84" s="46">
        <f>SUM(S17:S82)</f>
        <v>0</v>
      </c>
      <c r="L84" s="47"/>
    </row>
    <row r="85" spans="2:20">
      <c r="B85" s="57" t="s">
        <v>14</v>
      </c>
      <c r="C85" s="58"/>
      <c r="D85" s="58"/>
      <c r="E85" s="58"/>
      <c r="F85" s="58"/>
      <c r="G85" s="58"/>
      <c r="H85" s="58"/>
      <c r="I85" s="58"/>
      <c r="J85" s="59"/>
      <c r="K85" s="46">
        <f>SUM(T17:T82)</f>
        <v>0</v>
      </c>
      <c r="L85" s="47"/>
    </row>
    <row r="86" spans="2:20" ht="15" customHeight="1">
      <c r="B86" s="51" t="s">
        <v>15</v>
      </c>
      <c r="C86" s="52"/>
      <c r="D86" s="52"/>
      <c r="E86" s="52"/>
      <c r="F86" s="52"/>
      <c r="G86" s="52"/>
      <c r="H86" s="52"/>
      <c r="I86" s="52"/>
      <c r="J86" s="53"/>
      <c r="K86" s="44">
        <v>0</v>
      </c>
      <c r="L86" s="45"/>
      <c r="N86" s="7"/>
      <c r="O86" s="30"/>
    </row>
    <row r="87" spans="2:20" ht="15" customHeight="1">
      <c r="B87" s="51" t="s">
        <v>90</v>
      </c>
      <c r="C87" s="52"/>
      <c r="D87" s="52"/>
      <c r="E87" s="52"/>
      <c r="F87" s="52"/>
      <c r="G87" s="52"/>
      <c r="H87" s="52"/>
      <c r="I87" s="52"/>
      <c r="J87" s="53"/>
      <c r="K87" s="63">
        <f>ROUND(K83*0.03,100)</f>
        <v>0</v>
      </c>
      <c r="L87" s="64"/>
    </row>
    <row r="88" spans="2:20" ht="15" customHeight="1">
      <c r="B88" s="51" t="s">
        <v>16</v>
      </c>
      <c r="C88" s="52"/>
      <c r="D88" s="52"/>
      <c r="E88" s="52"/>
      <c r="F88" s="52"/>
      <c r="G88" s="52"/>
      <c r="H88" s="52"/>
      <c r="I88" s="52"/>
      <c r="J88" s="53"/>
      <c r="K88" s="37">
        <f>ROUND((K83-K23-K24-K25)*0.1,100)</f>
        <v>0</v>
      </c>
      <c r="L88" s="38"/>
    </row>
    <row r="89" spans="2:20" ht="15.75" thickBot="1">
      <c r="B89" s="60" t="s">
        <v>12</v>
      </c>
      <c r="C89" s="61"/>
      <c r="D89" s="61"/>
      <c r="E89" s="61"/>
      <c r="F89" s="61"/>
      <c r="G89" s="61"/>
      <c r="H89" s="61"/>
      <c r="I89" s="61"/>
      <c r="J89" s="62"/>
      <c r="K89" s="55">
        <v>0</v>
      </c>
      <c r="L89" s="56"/>
    </row>
    <row r="90" spans="2:20" ht="19.5" customHeight="1" thickBot="1">
      <c r="B90" s="48" t="s">
        <v>17</v>
      </c>
      <c r="C90" s="49"/>
      <c r="D90" s="49"/>
      <c r="E90" s="49"/>
      <c r="F90" s="49"/>
      <c r="G90" s="49"/>
      <c r="H90" s="49"/>
      <c r="I90" s="49"/>
      <c r="J90" s="50"/>
      <c r="K90" s="41">
        <f>K83+K86+K87+K88</f>
        <v>0</v>
      </c>
      <c r="L90" s="42"/>
    </row>
  </sheetData>
  <sheetProtection password="CCE1" sheet="1" objects="1" scenarios="1" formatRows="0"/>
  <protectedRanges>
    <protectedRange sqref="K86:K87" name="Диапазон2 доставка"/>
    <protectedRange sqref="I17:I215" name="Диапазон1 количество"/>
    <protectedRange sqref="C62:I82" name="Диапазон3 пустые строки"/>
  </protectedRanges>
  <customSheetViews>
    <customSheetView guid="{BC72BD67-2334-4E62-9176-BAED2914432C}" showPageBreaks="1" printArea="1">
      <selection activeCell="V8" sqref="V8"/>
      <pageMargins left="0.7" right="0.7" top="0.75" bottom="0.75" header="0.3" footer="0.3"/>
      <pageSetup paperSize="9" scale="78" orientation="portrait" horizontalDpi="180" verticalDpi="180" r:id="rId1"/>
    </customSheetView>
  </customSheetViews>
  <mergeCells count="85">
    <mergeCell ref="E15:K15"/>
    <mergeCell ref="K89:L89"/>
    <mergeCell ref="B84:J84"/>
    <mergeCell ref="B85:J85"/>
    <mergeCell ref="B89:J89"/>
    <mergeCell ref="K87:L87"/>
    <mergeCell ref="B87:J87"/>
    <mergeCell ref="B83:J83"/>
    <mergeCell ref="K73:L73"/>
    <mergeCell ref="K64:L64"/>
    <mergeCell ref="K65:L65"/>
    <mergeCell ref="K66:L66"/>
    <mergeCell ref="K70:L70"/>
    <mergeCell ref="K71:L71"/>
    <mergeCell ref="K69:L69"/>
    <mergeCell ref="K79:L79"/>
    <mergeCell ref="K90:L90"/>
    <mergeCell ref="E10:E14"/>
    <mergeCell ref="K61:L61"/>
    <mergeCell ref="K58:L58"/>
    <mergeCell ref="K59:L59"/>
    <mergeCell ref="K60:L60"/>
    <mergeCell ref="K72:L72"/>
    <mergeCell ref="K67:L67"/>
    <mergeCell ref="K68:L68"/>
    <mergeCell ref="K86:L86"/>
    <mergeCell ref="K88:L88"/>
    <mergeCell ref="K85:L85"/>
    <mergeCell ref="K84:L84"/>
    <mergeCell ref="B90:J90"/>
    <mergeCell ref="B86:J86"/>
    <mergeCell ref="B88:J88"/>
    <mergeCell ref="K83:L83"/>
    <mergeCell ref="K80:L80"/>
    <mergeCell ref="K81:L81"/>
    <mergeCell ref="K82:L82"/>
    <mergeCell ref="K62:L62"/>
    <mergeCell ref="K63:L63"/>
    <mergeCell ref="K76:L76"/>
    <mergeCell ref="K77:L77"/>
    <mergeCell ref="K78:L78"/>
    <mergeCell ref="K74:L74"/>
    <mergeCell ref="K75:L75"/>
    <mergeCell ref="K55:L55"/>
    <mergeCell ref="K56:L56"/>
    <mergeCell ref="K57:L57"/>
    <mergeCell ref="K52:L52"/>
    <mergeCell ref="K53:L53"/>
    <mergeCell ref="K54:L54"/>
    <mergeCell ref="K49:L49"/>
    <mergeCell ref="K50:L50"/>
    <mergeCell ref="K51:L51"/>
    <mergeCell ref="K46:L46"/>
    <mergeCell ref="K47:L47"/>
    <mergeCell ref="K48:L48"/>
    <mergeCell ref="K42:L42"/>
    <mergeCell ref="K44:L44"/>
    <mergeCell ref="K45:L45"/>
    <mergeCell ref="K43:L43"/>
    <mergeCell ref="K39:L39"/>
    <mergeCell ref="K40:L40"/>
    <mergeCell ref="K41:L41"/>
    <mergeCell ref="K37:L37"/>
    <mergeCell ref="K38:L38"/>
    <mergeCell ref="K34:L34"/>
    <mergeCell ref="K35:L35"/>
    <mergeCell ref="K36:L36"/>
    <mergeCell ref="K16:L16"/>
    <mergeCell ref="K17:L17"/>
    <mergeCell ref="K18:L18"/>
    <mergeCell ref="K25:L25"/>
    <mergeCell ref="K26:L26"/>
    <mergeCell ref="K19:L19"/>
    <mergeCell ref="K23:L23"/>
    <mergeCell ref="K24:L24"/>
    <mergeCell ref="K20:L20"/>
    <mergeCell ref="K21:L21"/>
    <mergeCell ref="K22:L22"/>
    <mergeCell ref="K27:L27"/>
    <mergeCell ref="K32:L32"/>
    <mergeCell ref="K33:L33"/>
    <mergeCell ref="K31:L31"/>
    <mergeCell ref="K28:L28"/>
    <mergeCell ref="K29:L29"/>
    <mergeCell ref="K30:L30"/>
  </mergeCells>
  <pageMargins left="0.7" right="0.7" top="0.75" bottom="0.75" header="0.3" footer="0.3"/>
  <pageSetup paperSize="9" scale="65" orientation="portrait" horizontalDpi="180" verticalDpi="18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customSheetViews>
    <customSheetView guid="{BC72BD67-2334-4E62-9176-BAED2914432C}">
      <pageMargins left="0.7" right="0.7" top="0.75" bottom="0.75" header="0.3" footer="0.3"/>
      <pageSetup paperSize="9" orientation="portrait" horizontalDpi="180" verticalDpi="180" r:id="rId1"/>
    </customSheetView>
  </customSheetViews>
  <pageMargins left="0.7" right="0.7" top="0.75" bottom="0.75" header="0.3" footer="0.3"/>
  <pageSetup paperSize="9" orientation="portrait" horizontalDpi="180" verticalDpi="18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2022-01-18T07:50:26Z</dcterms:modified>
</cp:coreProperties>
</file>